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884" activeTab="1"/>
  </bookViews>
  <sheets>
    <sheet name="Planned Expenses" sheetId="1" r:id="rId1"/>
    <sheet name="Actual Expenses" sheetId="2" r:id="rId2"/>
    <sheet name="Expense Variances" sheetId="3" r:id="rId3"/>
    <sheet name="Expense Analysis" sheetId="4" r:id="rId4"/>
    <sheet name="Total Expenses" sheetId="5" r:id="rId5"/>
  </sheets>
  <definedNames>
    <definedName name="_xlnm.Print_Area" localSheetId="0">'Planned Expenses'!$A$1:$N$38</definedName>
    <definedName name="Z_61264EA9_2882_4693_950E_C41F73FB1F81_.wvu.PrintArea" localSheetId="0" hidden="1">'Planned Expenses'!$A$1:$N$38</definedName>
  </definedNames>
  <calcPr fullCalcOnLoad="1"/>
</workbook>
</file>

<file path=xl/comments3.xml><?xml version="1.0" encoding="utf-8"?>
<comments xmlns="http://schemas.openxmlformats.org/spreadsheetml/2006/main">
  <authors>
    <author>Joe Keslin</author>
  </authors>
  <commentList>
    <comment ref="I7" authorId="0">
      <text>
        <r>
          <rPr>
            <sz val="10"/>
            <rFont val="Arial"/>
            <family val="0"/>
          </rPr>
          <t xml:space="preserve">This is assuming that the funding issues are resolved one way or the other.
</t>
        </r>
      </text>
    </comment>
  </commentList>
</comments>
</file>

<file path=xl/sharedStrings.xml><?xml version="1.0" encoding="utf-8"?>
<sst xmlns="http://schemas.openxmlformats.org/spreadsheetml/2006/main" count="143" uniqueCount="50">
  <si>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</si>
  <si>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</si>
  <si>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</si>
  <si>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</si>
  <si>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</si>
  <si>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</si>
  <si>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</si>
  <si>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</si>
  <si>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</si>
  <si>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</si>
  <si>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</si>
  <si>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</si>
  <si>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Miscellaneous expenses</t>
  </si>
  <si>
    <t>Detailed Expense Estimates</t>
  </si>
  <si>
    <t>YEAR</t>
  </si>
  <si>
    <t>Wages</t>
  </si>
  <si>
    <t>Benefits</t>
  </si>
  <si>
    <t>Office Costs</t>
  </si>
  <si>
    <t>Gas</t>
  </si>
  <si>
    <t>Electric</t>
  </si>
  <si>
    <t>Telephone</t>
  </si>
  <si>
    <t>Water</t>
  </si>
  <si>
    <t>Marketing Costs</t>
  </si>
  <si>
    <t>Security</t>
  </si>
  <si>
    <t>TOTAL Planned Expenses</t>
  </si>
  <si>
    <t>Planned Expenses</t>
  </si>
  <si>
    <t>Actual Expenses</t>
  </si>
  <si>
    <t>Monthly Planned Expenses</t>
  </si>
  <si>
    <t>TOTALS</t>
  </si>
  <si>
    <t>TOTAL Actual Expenses</t>
  </si>
  <si>
    <t>Expense Variances</t>
  </si>
  <si>
    <t>Monthly Expense Variances</t>
  </si>
  <si>
    <t>TOTAL Expense Variances</t>
  </si>
  <si>
    <t>Variance Percentage</t>
  </si>
  <si>
    <t>Expense Category</t>
  </si>
  <si>
    <t>Employee Costs</t>
  </si>
  <si>
    <t>Office lease</t>
  </si>
  <si>
    <t>Internet access</t>
  </si>
  <si>
    <t>Office supplies</t>
  </si>
  <si>
    <t>Web site hosting</t>
  </si>
  <si>
    <t>Web site updates</t>
  </si>
  <si>
    <t>Collateral preparation</t>
  </si>
  <si>
    <t>Collateral printing</t>
  </si>
  <si>
    <t>Marketing events</t>
  </si>
  <si>
    <t>Training classes</t>
  </si>
  <si>
    <t>Monthly Actual Expenses</t>
  </si>
  <si>
    <t>Subtotal</t>
  </si>
  <si>
    <t>Training/Travel</t>
  </si>
  <si>
    <t>Training-related travel costs</t>
  </si>
  <si>
    <t>Fictitious Software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</si>
</sst>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2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 Black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4"/>
      <name val="Arial Black"/>
      <family val="2"/>
    </font>
    <font>
      <sz val="12"/>
      <name val="Arial Black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b/>
      <i/>
      <sz val="10"/>
      <color indexed="8"/>
      <name val="Trebuchet MS"/>
      <family val="2"/>
    </font>
    <font>
      <b/>
      <i/>
      <sz val="10"/>
      <color indexed="8"/>
      <name val="Arial"/>
      <family val="2"/>
    </font>
    <font>
      <i/>
      <sz val="10"/>
      <name val="Arial Black"/>
      <family val="2"/>
    </font>
    <font>
      <b/>
      <sz val="8"/>
      <name val="Tahoma"/>
      <family val="0"/>
    </font>
    <font>
      <b/>
      <sz val="8"/>
      <name val="Arial"/>
      <family val="2"/>
    </font>
  </fonts>
  <fills count="14">
    <fill>
      <patternFill/>
    </fill>
    <fill>
      <patternFill patternType="gray125"/>
    </fill>
    <fill>
      <patternFill patternType="dark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44"/>
      </patternFill>
    </fill>
    <fill>
      <patternFill patternType="darkGray">
        <fgColor indexed="9"/>
        <bgColor indexed="43"/>
      </patternFill>
    </fill>
    <fill>
      <patternFill patternType="solid">
        <fgColor indexed="22"/>
        <bgColor indexed="64"/>
      </patternFill>
    </fill>
    <fill>
      <patternFill patternType="darkGray">
        <fgColor indexed="9"/>
        <bgColor indexed="44"/>
      </patternFill>
    </fill>
    <fill>
      <patternFill patternType="darkGray">
        <fgColor indexed="9"/>
        <bgColor indexed="55"/>
      </patternFill>
    </fill>
    <fill>
      <patternFill patternType="solid">
        <fgColor indexed="22"/>
        <bgColor indexed="64"/>
      </patternFill>
    </fill>
    <fill>
      <patternFill patternType="mediumGray">
        <fgColor indexed="9"/>
        <bgColor indexed="43"/>
      </patternFill>
    </fill>
    <fill>
      <patternFill patternType="solid">
        <fgColor indexed="22"/>
        <bgColor indexed="64"/>
      </patternFill>
    </fill>
    <fill>
      <patternFill patternType="darkGray">
        <fgColor indexed="9"/>
        <bgColor indexed="22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9" fontId="3" fillId="0" borderId="0" xfId="17" applyNumberFormat="1" applyFont="1" applyAlignment="1">
      <alignment horizontal="right"/>
    </xf>
    <xf numFmtId="169" fontId="0" fillId="0" borderId="0" xfId="17" applyNumberFormat="1" applyAlignment="1">
      <alignment horizontal="righ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169" fontId="7" fillId="0" borderId="0" xfId="17" applyNumberFormat="1" applyFont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169" fontId="8" fillId="0" borderId="0" xfId="17" applyNumberFormat="1" applyFont="1" applyAlignment="1">
      <alignment horizontal="right"/>
    </xf>
    <xf numFmtId="0" fontId="9" fillId="0" borderId="0" xfId="0" applyFont="1" applyAlignment="1">
      <alignment/>
    </xf>
    <xf numFmtId="0" fontId="10" fillId="2" borderId="0" xfId="0" applyFont="1" applyFill="1" applyBorder="1" applyAlignment="1">
      <alignment/>
    </xf>
    <xf numFmtId="0" fontId="0" fillId="0" borderId="0" xfId="0" applyFill="1" applyAlignment="1">
      <alignment/>
    </xf>
    <xf numFmtId="37" fontId="0" fillId="0" borderId="0" xfId="0" applyNumberFormat="1" applyBorder="1" applyAlignment="1">
      <alignment horizontal="right"/>
    </xf>
    <xf numFmtId="37" fontId="0" fillId="0" borderId="0" xfId="17" applyNumberFormat="1" applyBorder="1" applyAlignment="1">
      <alignment horizontal="right"/>
    </xf>
    <xf numFmtId="37" fontId="6" fillId="0" borderId="0" xfId="0" applyNumberFormat="1" applyFont="1" applyFill="1" applyBorder="1" applyAlignment="1">
      <alignment horizontal="right"/>
    </xf>
    <xf numFmtId="37" fontId="6" fillId="0" borderId="0" xfId="17" applyNumberFormat="1" applyFont="1" applyFill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17" applyNumberFormat="1" applyFont="1" applyBorder="1" applyAlignment="1">
      <alignment horizontal="right"/>
    </xf>
    <xf numFmtId="37" fontId="1" fillId="0" borderId="0" xfId="17" applyNumberFormat="1" applyFont="1" applyBorder="1" applyAlignment="1">
      <alignment horizontal="right"/>
    </xf>
    <xf numFmtId="37" fontId="0" fillId="0" borderId="0" xfId="0" applyNumberFormat="1" applyBorder="1" applyAlignment="1">
      <alignment/>
    </xf>
    <xf numFmtId="37" fontId="6" fillId="0" borderId="0" xfId="0" applyNumberFormat="1" applyFont="1" applyFill="1" applyBorder="1" applyAlignment="1">
      <alignment/>
    </xf>
    <xf numFmtId="37" fontId="6" fillId="0" borderId="0" xfId="17" applyNumberFormat="1" applyFont="1" applyFill="1" applyBorder="1" applyAlignment="1">
      <alignment/>
    </xf>
    <xf numFmtId="37" fontId="2" fillId="0" borderId="0" xfId="0" applyNumberFormat="1" applyFont="1" applyBorder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0" xfId="17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169" fontId="0" fillId="0" borderId="0" xfId="17" applyNumberFormat="1" applyBorder="1" applyAlignment="1">
      <alignment horizontal="right" vertical="center"/>
    </xf>
    <xf numFmtId="0" fontId="0" fillId="0" borderId="0" xfId="0" applyAlignment="1">
      <alignment vertical="center"/>
    </xf>
    <xf numFmtId="37" fontId="0" fillId="0" borderId="0" xfId="0" applyNumberFormat="1" applyBorder="1" applyAlignment="1">
      <alignment horizontal="right" vertical="center"/>
    </xf>
    <xf numFmtId="37" fontId="0" fillId="0" borderId="0" xfId="17" applyNumberForma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2" xfId="0" applyFont="1" applyFill="1" applyBorder="1" applyAlignment="1">
      <alignment vertical="center"/>
    </xf>
    <xf numFmtId="5" fontId="0" fillId="0" borderId="1" xfId="17" applyNumberFormat="1" applyFont="1" applyBorder="1" applyAlignment="1">
      <alignment horizontal="right"/>
    </xf>
    <xf numFmtId="37" fontId="0" fillId="0" borderId="1" xfId="17" applyNumberFormat="1" applyFont="1" applyBorder="1" applyAlignment="1">
      <alignment horizontal="right"/>
    </xf>
    <xf numFmtId="5" fontId="1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left" vertical="center"/>
    </xf>
    <xf numFmtId="37" fontId="1" fillId="3" borderId="2" xfId="17" applyNumberFormat="1" applyFont="1" applyFill="1" applyBorder="1" applyAlignment="1">
      <alignment horizontal="right"/>
    </xf>
    <xf numFmtId="0" fontId="1" fillId="4" borderId="4" xfId="0" applyFont="1" applyFill="1" applyBorder="1" applyAlignment="1">
      <alignment horizontal="center" vertical="center"/>
    </xf>
    <xf numFmtId="169" fontId="1" fillId="4" borderId="4" xfId="17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5" fontId="0" fillId="0" borderId="4" xfId="17" applyNumberFormat="1" applyBorder="1" applyAlignment="1">
      <alignment horizontal="right"/>
    </xf>
    <xf numFmtId="37" fontId="0" fillId="0" borderId="1" xfId="17" applyNumberFormat="1" applyBorder="1" applyAlignment="1">
      <alignment horizontal="right"/>
    </xf>
    <xf numFmtId="5" fontId="1" fillId="0" borderId="3" xfId="17" applyNumberFormat="1" applyFont="1" applyBorder="1" applyAlignment="1">
      <alignment horizontal="right"/>
    </xf>
    <xf numFmtId="0" fontId="10" fillId="5" borderId="7" xfId="0" applyFont="1" applyFill="1" applyBorder="1" applyAlignment="1">
      <alignment horizontal="left" indent="2"/>
    </xf>
    <xf numFmtId="0" fontId="1" fillId="6" borderId="0" xfId="0" applyFont="1" applyFill="1" applyBorder="1" applyAlignment="1">
      <alignment horizontal="left" vertical="center" indent="1"/>
    </xf>
    <xf numFmtId="0" fontId="14" fillId="0" borderId="0" xfId="0" applyFont="1" applyAlignment="1">
      <alignment/>
    </xf>
    <xf numFmtId="37" fontId="0" fillId="0" borderId="1" xfId="17" applyNumberFormat="1" applyFont="1" applyBorder="1" applyAlignment="1">
      <alignment horizontal="right"/>
    </xf>
    <xf numFmtId="0" fontId="15" fillId="7" borderId="6" xfId="0" applyFont="1" applyFill="1" applyBorder="1" applyAlignment="1">
      <alignment horizontal="left" indent="2"/>
    </xf>
    <xf numFmtId="0" fontId="15" fillId="7" borderId="8" xfId="0" applyFont="1" applyFill="1" applyBorder="1" applyAlignment="1">
      <alignment horizontal="left" indent="2"/>
    </xf>
    <xf numFmtId="0" fontId="15" fillId="8" borderId="8" xfId="0" applyFont="1" applyFill="1" applyBorder="1" applyAlignment="1">
      <alignment horizontal="left" indent="2"/>
    </xf>
    <xf numFmtId="0" fontId="1" fillId="9" borderId="0" xfId="0" applyFont="1" applyFill="1" applyBorder="1" applyAlignment="1">
      <alignment vertical="center"/>
    </xf>
    <xf numFmtId="0" fontId="1" fillId="9" borderId="0" xfId="0" applyFont="1" applyFill="1" applyBorder="1" applyAlignment="1">
      <alignment horizontal="left" vertical="center" indent="1"/>
    </xf>
    <xf numFmtId="37" fontId="1" fillId="0" borderId="0" xfId="0" applyNumberFormat="1" applyFont="1" applyFill="1" applyBorder="1" applyAlignment="1">
      <alignment horizontal="right"/>
    </xf>
    <xf numFmtId="37" fontId="1" fillId="0" borderId="0" xfId="0" applyNumberFormat="1" applyFont="1" applyFill="1" applyBorder="1" applyAlignment="1">
      <alignment horizontal="right" vertical="center"/>
    </xf>
    <xf numFmtId="37" fontId="1" fillId="0" borderId="0" xfId="17" applyNumberFormat="1" applyFont="1" applyFill="1" applyBorder="1" applyAlignment="1">
      <alignment horizontal="right"/>
    </xf>
    <xf numFmtId="0" fontId="16" fillId="5" borderId="7" xfId="0" applyFont="1" applyFill="1" applyBorder="1" applyAlignment="1">
      <alignment horizontal="left" indent="2"/>
    </xf>
    <xf numFmtId="0" fontId="1" fillId="0" borderId="0" xfId="0" applyFont="1" applyAlignment="1">
      <alignment vertical="center"/>
    </xf>
    <xf numFmtId="0" fontId="1" fillId="10" borderId="0" xfId="0" applyFont="1" applyFill="1" applyBorder="1" applyAlignment="1">
      <alignment vertical="center"/>
    </xf>
    <xf numFmtId="0" fontId="16" fillId="11" borderId="6" xfId="0" applyFont="1" applyFill="1" applyBorder="1" applyAlignment="1">
      <alignment vertical="center"/>
    </xf>
    <xf numFmtId="5" fontId="1" fillId="12" borderId="4" xfId="0" applyNumberFormat="1" applyFont="1" applyFill="1" applyBorder="1" applyAlignment="1">
      <alignment horizontal="right" vertical="center"/>
    </xf>
    <xf numFmtId="5" fontId="1" fillId="12" borderId="5" xfId="0" applyNumberFormat="1" applyFont="1" applyFill="1" applyBorder="1" applyAlignment="1">
      <alignment horizontal="right" vertical="center"/>
    </xf>
    <xf numFmtId="0" fontId="17" fillId="11" borderId="7" xfId="0" applyFont="1" applyFill="1" applyBorder="1" applyAlignment="1">
      <alignment vertical="center"/>
    </xf>
    <xf numFmtId="5" fontId="2" fillId="12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6" fillId="5" borderId="9" xfId="0" applyFont="1" applyFill="1" applyBorder="1" applyAlignment="1">
      <alignment horizontal="left" indent="2"/>
    </xf>
    <xf numFmtId="0" fontId="15" fillId="8" borderId="10" xfId="0" applyFont="1" applyFill="1" applyBorder="1" applyAlignment="1">
      <alignment horizontal="left" indent="2"/>
    </xf>
    <xf numFmtId="5" fontId="1" fillId="7" borderId="2" xfId="17" applyNumberFormat="1" applyFont="1" applyFill="1" applyBorder="1" applyAlignment="1">
      <alignment horizontal="right"/>
    </xf>
    <xf numFmtId="5" fontId="1" fillId="7" borderId="5" xfId="17" applyNumberFormat="1" applyFont="1" applyFill="1" applyBorder="1" applyAlignment="1">
      <alignment horizontal="right"/>
    </xf>
    <xf numFmtId="37" fontId="1" fillId="7" borderId="2" xfId="17" applyNumberFormat="1" applyFont="1" applyFill="1" applyBorder="1" applyAlignment="1">
      <alignment horizontal="right"/>
    </xf>
    <xf numFmtId="37" fontId="1" fillId="8" borderId="2" xfId="17" applyNumberFormat="1" applyFont="1" applyFill="1" applyBorder="1" applyAlignment="1">
      <alignment horizontal="right"/>
    </xf>
    <xf numFmtId="5" fontId="1" fillId="5" borderId="11" xfId="0" applyNumberFormat="1" applyFont="1" applyFill="1" applyBorder="1" applyAlignment="1">
      <alignment horizontal="right"/>
    </xf>
    <xf numFmtId="5" fontId="1" fillId="5" borderId="11" xfId="17" applyNumberFormat="1" applyFont="1" applyFill="1" applyBorder="1" applyAlignment="1">
      <alignment horizontal="right"/>
    </xf>
    <xf numFmtId="5" fontId="4" fillId="0" borderId="11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5" fontId="0" fillId="0" borderId="8" xfId="17" applyNumberFormat="1" applyFont="1" applyBorder="1" applyAlignment="1">
      <alignment/>
    </xf>
    <xf numFmtId="5" fontId="0" fillId="0" borderId="1" xfId="17" applyNumberFormat="1" applyFont="1" applyBorder="1" applyAlignment="1">
      <alignment/>
    </xf>
    <xf numFmtId="37" fontId="0" fillId="0" borderId="8" xfId="17" applyNumberFormat="1" applyFont="1" applyBorder="1" applyAlignment="1">
      <alignment/>
    </xf>
    <xf numFmtId="37" fontId="0" fillId="0" borderId="1" xfId="17" applyNumberFormat="1" applyFont="1" applyBorder="1" applyAlignment="1">
      <alignment/>
    </xf>
    <xf numFmtId="5" fontId="1" fillId="0" borderId="7" xfId="0" applyNumberFormat="1" applyFont="1" applyBorder="1" applyAlignment="1">
      <alignment/>
    </xf>
    <xf numFmtId="5" fontId="1" fillId="0" borderId="3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169" fontId="0" fillId="0" borderId="4" xfId="17" applyNumberFormat="1" applyBorder="1" applyAlignment="1">
      <alignment horizontal="right"/>
    </xf>
    <xf numFmtId="0" fontId="1" fillId="0" borderId="5" xfId="0" applyFont="1" applyFill="1" applyBorder="1" applyAlignment="1">
      <alignment/>
    </xf>
    <xf numFmtId="0" fontId="1" fillId="0" borderId="12" xfId="0" applyFont="1" applyBorder="1" applyAlignment="1">
      <alignment horizontal="left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169" fontId="1" fillId="4" borderId="14" xfId="17" applyNumberFormat="1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left" vertical="center" indent="1"/>
    </xf>
    <xf numFmtId="5" fontId="0" fillId="0" borderId="4" xfId="17" applyNumberFormat="1" applyBorder="1" applyAlignment="1">
      <alignment/>
    </xf>
    <xf numFmtId="37" fontId="0" fillId="0" borderId="1" xfId="17" applyNumberFormat="1" applyBorder="1" applyAlignment="1">
      <alignment/>
    </xf>
    <xf numFmtId="5" fontId="1" fillId="0" borderId="3" xfId="17" applyNumberFormat="1" applyFont="1" applyBorder="1" applyAlignment="1">
      <alignment/>
    </xf>
    <xf numFmtId="37" fontId="0" fillId="0" borderId="1" xfId="17" applyNumberFormat="1" applyFont="1" applyBorder="1" applyAlignment="1">
      <alignment/>
    </xf>
    <xf numFmtId="37" fontId="0" fillId="0" borderId="0" xfId="0" applyNumberFormat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5" fontId="1" fillId="7" borderId="2" xfId="17" applyNumberFormat="1" applyFont="1" applyFill="1" applyBorder="1" applyAlignment="1">
      <alignment/>
    </xf>
    <xf numFmtId="5" fontId="1" fillId="7" borderId="5" xfId="17" applyNumberFormat="1" applyFont="1" applyFill="1" applyBorder="1" applyAlignment="1">
      <alignment/>
    </xf>
    <xf numFmtId="37" fontId="1" fillId="7" borderId="2" xfId="17" applyNumberFormat="1" applyFont="1" applyFill="1" applyBorder="1" applyAlignment="1">
      <alignment/>
    </xf>
    <xf numFmtId="37" fontId="1" fillId="8" borderId="2" xfId="17" applyNumberFormat="1" applyFont="1" applyFill="1" applyBorder="1" applyAlignment="1">
      <alignment/>
    </xf>
    <xf numFmtId="5" fontId="1" fillId="5" borderId="11" xfId="0" applyNumberFormat="1" applyFont="1" applyFill="1" applyBorder="1" applyAlignment="1">
      <alignment/>
    </xf>
    <xf numFmtId="5" fontId="1" fillId="5" borderId="11" xfId="17" applyNumberFormat="1" applyFont="1" applyFill="1" applyBorder="1" applyAlignment="1">
      <alignment/>
    </xf>
    <xf numFmtId="0" fontId="19" fillId="0" borderId="0" xfId="0" applyFont="1" applyAlignment="1">
      <alignment/>
    </xf>
    <xf numFmtId="37" fontId="1" fillId="0" borderId="0" xfId="17" applyNumberFormat="1" applyFont="1" applyFill="1" applyBorder="1" applyAlignment="1">
      <alignment/>
    </xf>
    <xf numFmtId="0" fontId="1" fillId="4" borderId="0" xfId="0" applyFont="1" applyFill="1" applyBorder="1" applyAlignment="1">
      <alignment horizontal="center" vertical="center"/>
    </xf>
    <xf numFmtId="169" fontId="1" fillId="4" borderId="0" xfId="17" applyNumberFormat="1" applyFont="1" applyFill="1" applyBorder="1" applyAlignment="1">
      <alignment horizontal="center" vertical="center"/>
    </xf>
    <xf numFmtId="0" fontId="1" fillId="13" borderId="0" xfId="0" applyFont="1" applyFill="1" applyBorder="1" applyAlignment="1">
      <alignment vertical="center"/>
    </xf>
    <xf numFmtId="0" fontId="1" fillId="7" borderId="0" xfId="0" applyFont="1" applyFill="1" applyBorder="1" applyAlignment="1">
      <alignment horizontal="center" vertical="center"/>
    </xf>
    <xf numFmtId="37" fontId="0" fillId="0" borderId="0" xfId="0" applyNumberFormat="1" applyFill="1" applyBorder="1" applyAlignment="1">
      <alignment/>
    </xf>
    <xf numFmtId="37" fontId="0" fillId="0" borderId="0" xfId="17" applyNumberFormat="1" applyFill="1" applyBorder="1" applyAlignment="1">
      <alignment horizontal="right"/>
    </xf>
    <xf numFmtId="37" fontId="0" fillId="0" borderId="0" xfId="0" applyNumberFormat="1" applyFill="1" applyBorder="1" applyAlignment="1">
      <alignment vertical="center"/>
    </xf>
    <xf numFmtId="37" fontId="0" fillId="0" borderId="0" xfId="17" applyNumberFormat="1" applyFill="1" applyBorder="1" applyAlignment="1">
      <alignment horizontal="right" vertical="center"/>
    </xf>
    <xf numFmtId="37" fontId="2" fillId="0" borderId="0" xfId="0" applyNumberFormat="1" applyFont="1" applyFill="1" applyBorder="1" applyAlignment="1">
      <alignment/>
    </xf>
    <xf numFmtId="37" fontId="2" fillId="0" borderId="0" xfId="17" applyNumberFormat="1" applyFont="1" applyFill="1" applyBorder="1" applyAlignment="1">
      <alignment horizontal="right"/>
    </xf>
    <xf numFmtId="5" fontId="0" fillId="0" borderId="6" xfId="17" applyNumberFormat="1" applyFont="1" applyFill="1" applyBorder="1" applyAlignment="1">
      <alignment horizontal="right"/>
    </xf>
    <xf numFmtId="5" fontId="0" fillId="0" borderId="4" xfId="17" applyNumberFormat="1" applyFont="1" applyFill="1" applyBorder="1" applyAlignment="1">
      <alignment/>
    </xf>
    <xf numFmtId="37" fontId="0" fillId="0" borderId="8" xfId="17" applyNumberFormat="1" applyFont="1" applyFill="1" applyBorder="1" applyAlignment="1">
      <alignment horizontal="right"/>
    </xf>
    <xf numFmtId="37" fontId="0" fillId="0" borderId="1" xfId="17" applyNumberFormat="1" applyFont="1" applyFill="1" applyBorder="1" applyAlignment="1">
      <alignment/>
    </xf>
    <xf numFmtId="5" fontId="1" fillId="0" borderId="7" xfId="0" applyNumberFormat="1" applyFont="1" applyFill="1" applyBorder="1" applyAlignment="1">
      <alignment horizontal="right"/>
    </xf>
    <xf numFmtId="5" fontId="1" fillId="0" borderId="3" xfId="0" applyNumberFormat="1" applyFont="1" applyFill="1" applyBorder="1" applyAlignment="1">
      <alignment/>
    </xf>
    <xf numFmtId="0" fontId="15" fillId="7" borderId="17" xfId="0" applyFont="1" applyFill="1" applyBorder="1" applyAlignment="1">
      <alignment horizontal="left" indent="2"/>
    </xf>
    <xf numFmtId="5" fontId="6" fillId="0" borderId="4" xfId="17" applyNumberFormat="1" applyFont="1" applyFill="1" applyBorder="1" applyAlignment="1">
      <alignment/>
    </xf>
    <xf numFmtId="5" fontId="10" fillId="7" borderId="5" xfId="17" applyNumberFormat="1" applyFont="1" applyFill="1" applyBorder="1" applyAlignment="1">
      <alignment/>
    </xf>
    <xf numFmtId="37" fontId="6" fillId="0" borderId="1" xfId="17" applyNumberFormat="1" applyFont="1" applyFill="1" applyBorder="1" applyAlignment="1">
      <alignment/>
    </xf>
    <xf numFmtId="37" fontId="10" fillId="8" borderId="2" xfId="17" applyNumberFormat="1" applyFont="1" applyFill="1" applyBorder="1" applyAlignment="1">
      <alignment/>
    </xf>
    <xf numFmtId="37" fontId="10" fillId="7" borderId="2" xfId="17" applyNumberFormat="1" applyFont="1" applyFill="1" applyBorder="1" applyAlignment="1">
      <alignment/>
    </xf>
    <xf numFmtId="5" fontId="10" fillId="0" borderId="3" xfId="17" applyNumberFormat="1" applyFont="1" applyFill="1" applyBorder="1" applyAlignment="1">
      <alignment/>
    </xf>
    <xf numFmtId="5" fontId="10" fillId="5" borderId="11" xfId="17" applyNumberFormat="1" applyFont="1" applyFill="1" applyBorder="1" applyAlignment="1">
      <alignment/>
    </xf>
    <xf numFmtId="5" fontId="0" fillId="0" borderId="4" xfId="17" applyNumberFormat="1" applyFill="1" applyBorder="1" applyAlignment="1">
      <alignment/>
    </xf>
    <xf numFmtId="5" fontId="0" fillId="0" borderId="4" xfId="0" applyNumberFormat="1" applyFill="1" applyBorder="1" applyAlignment="1">
      <alignment/>
    </xf>
    <xf numFmtId="9" fontId="0" fillId="0" borderId="5" xfId="19" applyFill="1" applyBorder="1" applyAlignment="1">
      <alignment horizontal="center"/>
    </xf>
    <xf numFmtId="37" fontId="0" fillId="0" borderId="1" xfId="17" applyNumberFormat="1" applyFill="1" applyBorder="1" applyAlignment="1">
      <alignment/>
    </xf>
    <xf numFmtId="37" fontId="0" fillId="0" borderId="1" xfId="0" applyNumberFormat="1" applyFill="1" applyBorder="1" applyAlignment="1">
      <alignment/>
    </xf>
    <xf numFmtId="9" fontId="0" fillId="0" borderId="2" xfId="19" applyFill="1" applyBorder="1" applyAlignment="1">
      <alignment horizontal="center"/>
    </xf>
    <xf numFmtId="0" fontId="1" fillId="5" borderId="7" xfId="0" applyFont="1" applyFill="1" applyBorder="1" applyAlignment="1">
      <alignment/>
    </xf>
    <xf numFmtId="5" fontId="1" fillId="5" borderId="3" xfId="17" applyNumberFormat="1" applyFont="1" applyFill="1" applyBorder="1" applyAlignment="1">
      <alignment/>
    </xf>
    <xf numFmtId="5" fontId="1" fillId="5" borderId="3" xfId="0" applyNumberFormat="1" applyFont="1" applyFill="1" applyBorder="1" applyAlignment="1">
      <alignment/>
    </xf>
    <xf numFmtId="9" fontId="1" fillId="5" borderId="11" xfId="19" applyFont="1" applyFill="1" applyBorder="1" applyAlignment="1">
      <alignment horizontal="center"/>
    </xf>
    <xf numFmtId="0" fontId="0" fillId="7" borderId="6" xfId="0" applyFill="1" applyBorder="1" applyAlignment="1">
      <alignment/>
    </xf>
    <xf numFmtId="0" fontId="0" fillId="7" borderId="8" xfId="0" applyFill="1" applyBorder="1" applyAlignment="1">
      <alignment/>
    </xf>
    <xf numFmtId="0" fontId="0" fillId="8" borderId="8" xfId="0" applyFill="1" applyBorder="1" applyAlignment="1">
      <alignment/>
    </xf>
    <xf numFmtId="0" fontId="10" fillId="11" borderId="6" xfId="0" applyFont="1" applyFill="1" applyBorder="1" applyAlignment="1">
      <alignment vertical="center"/>
    </xf>
    <xf numFmtId="5" fontId="1" fillId="12" borderId="4" xfId="0" applyNumberFormat="1" applyFont="1" applyFill="1" applyBorder="1" applyAlignment="1">
      <alignment vertical="center"/>
    </xf>
    <xf numFmtId="5" fontId="1" fillId="12" borderId="5" xfId="0" applyNumberFormat="1" applyFont="1" applyFill="1" applyBorder="1" applyAlignment="1">
      <alignment vertical="center"/>
    </xf>
    <xf numFmtId="0" fontId="18" fillId="11" borderId="7" xfId="0" applyFont="1" applyFill="1" applyBorder="1" applyAlignment="1">
      <alignment vertical="center"/>
    </xf>
    <xf numFmtId="5" fontId="2" fillId="12" borderId="3" xfId="0" applyNumberFormat="1" applyFont="1" applyFill="1" applyBorder="1" applyAlignment="1">
      <alignment vertical="center"/>
    </xf>
    <xf numFmtId="5" fontId="4" fillId="0" borderId="11" xfId="0" applyNumberFormat="1" applyFont="1" applyFill="1" applyBorder="1" applyAlignment="1">
      <alignment vertical="center"/>
    </xf>
    <xf numFmtId="0" fontId="1" fillId="11" borderId="6" xfId="0" applyFont="1" applyFill="1" applyBorder="1" applyAlignment="1">
      <alignment vertical="center"/>
    </xf>
    <xf numFmtId="0" fontId="2" fillId="11" borderId="7" xfId="0" applyFont="1" applyFill="1" applyBorder="1" applyAlignment="1">
      <alignment vertical="center"/>
    </xf>
    <xf numFmtId="5" fontId="2" fillId="0" borderId="11" xfId="0" applyNumberFormat="1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169" fontId="0" fillId="0" borderId="1" xfId="17" applyNumberFormat="1" applyFont="1" applyBorder="1" applyAlignment="1">
      <alignment horizontal="right" vertical="center"/>
    </xf>
    <xf numFmtId="5" fontId="0" fillId="0" borderId="8" xfId="17" applyNumberFormat="1" applyFont="1" applyBorder="1" applyAlignment="1">
      <alignment horizontal="right"/>
    </xf>
    <xf numFmtId="37" fontId="0" fillId="0" borderId="8" xfId="17" applyNumberFormat="1" applyFont="1" applyBorder="1" applyAlignment="1">
      <alignment horizontal="right"/>
    </xf>
    <xf numFmtId="5" fontId="1" fillId="0" borderId="7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1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AEAE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Planned Expenses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Planned Expense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Pt>
            <c:idx val="2"/>
            <c:spPr>
              <a:solidFill>
                <a:srgbClr val="FFCC99"/>
              </a:solidFill>
            </c:spPr>
          </c:dPt>
          <c:dPt>
            <c:idx val="3"/>
            <c:spPr>
              <a:pattFill prst="pct50">
                <a:fgClr>
                  <a:srgbClr val="99CC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'Expense Analysis'!$A$6:$A$9</c:f>
              <c:strCache/>
            </c:strRef>
          </c:cat>
          <c:val>
            <c:numRef>
              <c:f>'Expense Analysis'!$B$6:$B$9</c:f>
              <c:numCache/>
            </c:numRef>
          </c:val>
        </c:ser>
        <c:firstSliceAng val="10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Actual Expenses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v>Actual Expense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Pt>
            <c:idx val="2"/>
            <c:spPr>
              <a:solidFill>
                <a:srgbClr val="FFCC99"/>
              </a:solidFill>
            </c:spPr>
          </c:dPt>
          <c:dPt>
            <c:idx val="3"/>
            <c:spPr>
              <a:pattFill prst="pct50">
                <a:fgClr>
                  <a:srgbClr val="99CCFF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'Expense Analysis'!$A$6:$A$9</c:f>
              <c:strCache/>
            </c:strRef>
          </c:cat>
          <c:val>
            <c:numRef>
              <c:f>'Expense Analysis'!$C$6:$C$9</c:f>
              <c:numCache/>
            </c:numRef>
          </c:val>
        </c:ser>
        <c:firstSliceAng val="10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Monthly Expenses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Variance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'Expense Variances'!$B$37:$M$37</c:f>
              <c:numCache>
                <c:ptCount val="12"/>
                <c:pt idx="0">
                  <c:v>1738</c:v>
                </c:pt>
                <c:pt idx="1">
                  <c:v>-984</c:v>
                </c:pt>
                <c:pt idx="2">
                  <c:v>1255</c:v>
                </c:pt>
                <c:pt idx="3">
                  <c:v>301</c:v>
                </c:pt>
                <c:pt idx="4">
                  <c:v>1440</c:v>
                </c:pt>
                <c:pt idx="5">
                  <c:v>-3744</c:v>
                </c:pt>
                <c:pt idx="6">
                  <c:v>220420</c:v>
                </c:pt>
                <c:pt idx="7">
                  <c:v>265918</c:v>
                </c:pt>
                <c:pt idx="8">
                  <c:v>262918</c:v>
                </c:pt>
                <c:pt idx="9">
                  <c:v>267918</c:v>
                </c:pt>
                <c:pt idx="10">
                  <c:v>263218</c:v>
                </c:pt>
                <c:pt idx="11">
                  <c:v>267018</c:v>
                </c:pt>
              </c:numCache>
            </c:numRef>
          </c:val>
        </c:ser>
        <c:ser>
          <c:idx val="1"/>
          <c:order val="1"/>
          <c:tx>
            <c:v>Planned</c:v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'Planned Expenses'!$B$37:$M$37</c:f>
              <c:numCache>
                <c:ptCount val="12"/>
                <c:pt idx="0">
                  <c:v>131420</c:v>
                </c:pt>
                <c:pt idx="1">
                  <c:v>126820</c:v>
                </c:pt>
                <c:pt idx="2">
                  <c:v>126820</c:v>
                </c:pt>
                <c:pt idx="3">
                  <c:v>137695</c:v>
                </c:pt>
                <c:pt idx="4">
                  <c:v>129695</c:v>
                </c:pt>
                <c:pt idx="5">
                  <c:v>130495</c:v>
                </c:pt>
                <c:pt idx="6">
                  <c:v>220420</c:v>
                </c:pt>
                <c:pt idx="7">
                  <c:v>265918</c:v>
                </c:pt>
                <c:pt idx="8">
                  <c:v>262918</c:v>
                </c:pt>
                <c:pt idx="9">
                  <c:v>267918</c:v>
                </c:pt>
                <c:pt idx="10">
                  <c:v>263218</c:v>
                </c:pt>
                <c:pt idx="11">
                  <c:v>267018</c:v>
                </c:pt>
              </c:numCache>
            </c:numRef>
          </c:val>
        </c:ser>
        <c:ser>
          <c:idx val="2"/>
          <c:order val="2"/>
          <c:tx>
            <c:v>Actual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'Actual Expenses'!$B$37:$M$37</c:f>
              <c:numCache>
                <c:ptCount val="12"/>
                <c:pt idx="0">
                  <c:v>129682</c:v>
                </c:pt>
                <c:pt idx="1">
                  <c:v>127804</c:v>
                </c:pt>
                <c:pt idx="2">
                  <c:v>125565</c:v>
                </c:pt>
                <c:pt idx="3">
                  <c:v>137394</c:v>
                </c:pt>
                <c:pt idx="4">
                  <c:v>128255</c:v>
                </c:pt>
                <c:pt idx="5">
                  <c:v>134239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9461421"/>
        <c:axId val="40935062"/>
      </c:barChart>
      <c:catAx>
        <c:axId val="19461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935062"/>
        <c:crosses val="autoZero"/>
        <c:auto val="1"/>
        <c:lblOffset val="100"/>
        <c:noMultiLvlLbl val="0"/>
      </c:catAx>
      <c:valAx>
        <c:axId val="40935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Expenses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6142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8"/>
  </sheetPr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76200</xdr:rowOff>
    </xdr:from>
    <xdr:to>
      <xdr:col>2</xdr:col>
      <xdr:colOff>857250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76200"/>
          <a:ext cx="857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57150</xdr:rowOff>
    </xdr:from>
    <xdr:to>
      <xdr:col>2</xdr:col>
      <xdr:colOff>752475</xdr:colOff>
      <xdr:row>30</xdr:row>
      <xdr:rowOff>66675</xdr:rowOff>
    </xdr:to>
    <xdr:graphicFrame>
      <xdr:nvGraphicFramePr>
        <xdr:cNvPr id="1" name="Chart 2"/>
        <xdr:cNvGraphicFramePr/>
      </xdr:nvGraphicFramePr>
      <xdr:xfrm>
        <a:off x="47625" y="1981200"/>
        <a:ext cx="39433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685800</xdr:colOff>
      <xdr:row>10</xdr:row>
      <xdr:rowOff>57150</xdr:rowOff>
    </xdr:from>
    <xdr:to>
      <xdr:col>4</xdr:col>
      <xdr:colOff>1619250</xdr:colOff>
      <xdr:row>30</xdr:row>
      <xdr:rowOff>66675</xdr:rowOff>
    </xdr:to>
    <xdr:graphicFrame>
      <xdr:nvGraphicFramePr>
        <xdr:cNvPr id="2" name="Chart 3"/>
        <xdr:cNvGraphicFramePr/>
      </xdr:nvGraphicFramePr>
      <xdr:xfrm>
        <a:off x="3924300" y="1981200"/>
        <a:ext cx="406717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N805"/>
  <sheetViews>
    <sheetView zoomScale="75" zoomScaleNormal="75" workbookViewId="0" topLeftCell="A1">
      <pane xSplit="1" ySplit="5" topLeftCell="D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B1"/>
    </sheetView>
  </sheetViews>
  <sheetFormatPr defaultColWidth="9.140625" defaultRowHeight="12.75"/>
  <cols>
    <col min="1" max="1" width="31.57421875" style="0" customWidth="1"/>
    <col min="2" max="2" width="12.28125" style="0" bestFit="1" customWidth="1"/>
    <col min="3" max="3" width="13.140625" style="0" bestFit="1" customWidth="1"/>
    <col min="4" max="4" width="13.140625" style="6" bestFit="1" customWidth="1"/>
    <col min="5" max="7" width="13.140625" style="0" bestFit="1" customWidth="1"/>
    <col min="8" max="8" width="12.7109375" style="0" bestFit="1" customWidth="1"/>
    <col min="9" max="9" width="14.57421875" style="0" bestFit="1" customWidth="1"/>
    <col min="10" max="10" width="14.28125" style="0" bestFit="1" customWidth="1"/>
    <col min="11" max="11" width="14.57421875" style="0" bestFit="1" customWidth="1"/>
    <col min="12" max="12" width="14.28125" style="0" bestFit="1" customWidth="1"/>
    <col min="13" max="13" width="14.57421875" style="0" bestFit="1" customWidth="1"/>
    <col min="14" max="14" width="13.421875" style="1" bestFit="1" customWidth="1"/>
  </cols>
  <sheetData>
    <row r="1" spans="1:4" s="8" customFormat="1" ht="22.5">
      <c r="A1" s="168" t="s">
        <v>49</v>
      </c>
      <c r="B1" s="169"/>
      <c r="D1" s="9"/>
    </row>
    <row r="2" spans="1:4" s="12" customFormat="1" ht="19.5">
      <c r="A2" s="53" t="s">
        <v>13</v>
      </c>
      <c r="D2" s="13"/>
    </row>
    <row r="3" spans="1:4" s="8" customFormat="1" ht="15.75" customHeight="1">
      <c r="A3" s="14"/>
      <c r="D3" s="9"/>
    </row>
    <row r="4" s="3" customFormat="1" ht="12.75">
      <c r="D4" s="5"/>
    </row>
    <row r="5" spans="1:14" s="30" customFormat="1" ht="22.5" customHeight="1">
      <c r="A5" s="42" t="s">
        <v>25</v>
      </c>
      <c r="B5" s="47" t="s">
        <v>0</v>
      </c>
      <c r="C5" s="44" t="s">
        <v>1</v>
      </c>
      <c r="D5" s="45" t="s">
        <v>2</v>
      </c>
      <c r="E5" s="44" t="s">
        <v>3</v>
      </c>
      <c r="F5" s="44" t="s">
        <v>4</v>
      </c>
      <c r="G5" s="44" t="s">
        <v>5</v>
      </c>
      <c r="H5" s="45" t="s">
        <v>6</v>
      </c>
      <c r="I5" s="44" t="s">
        <v>7</v>
      </c>
      <c r="J5" s="44" t="s">
        <v>8</v>
      </c>
      <c r="K5" s="44" t="s">
        <v>9</v>
      </c>
      <c r="L5" s="44" t="s">
        <v>10</v>
      </c>
      <c r="M5" s="45" t="s">
        <v>11</v>
      </c>
      <c r="N5" s="46" t="s">
        <v>14</v>
      </c>
    </row>
    <row r="6" spans="1:14" s="33" customFormat="1" ht="18" customHeight="1">
      <c r="A6" s="52" t="s">
        <v>35</v>
      </c>
      <c r="B6" s="160"/>
      <c r="C6" s="161"/>
      <c r="D6" s="162"/>
      <c r="E6" s="161"/>
      <c r="F6" s="161"/>
      <c r="G6" s="161"/>
      <c r="H6" s="37"/>
      <c r="I6" s="37"/>
      <c r="J6" s="37"/>
      <c r="K6" s="37"/>
      <c r="L6" s="37"/>
      <c r="M6" s="37"/>
      <c r="N6" s="38"/>
    </row>
    <row r="7" spans="1:14" s="2" customFormat="1" ht="15">
      <c r="A7" s="55" t="s">
        <v>15</v>
      </c>
      <c r="B7" s="163">
        <v>85000</v>
      </c>
      <c r="C7" s="39">
        <v>85000</v>
      </c>
      <c r="D7" s="39">
        <v>85000</v>
      </c>
      <c r="E7" s="39">
        <v>87500</v>
      </c>
      <c r="F7" s="39">
        <v>87500</v>
      </c>
      <c r="G7" s="39">
        <v>87500</v>
      </c>
      <c r="H7" s="39">
        <v>155000</v>
      </c>
      <c r="I7" s="39">
        <v>192400</v>
      </c>
      <c r="J7" s="39">
        <v>192400</v>
      </c>
      <c r="K7" s="39">
        <v>192400</v>
      </c>
      <c r="L7" s="39">
        <v>192400</v>
      </c>
      <c r="M7" s="39">
        <v>192400</v>
      </c>
      <c r="N7" s="74">
        <f>SUM(B7:M7)</f>
        <v>1634500</v>
      </c>
    </row>
    <row r="8" spans="1:14" ht="15">
      <c r="A8" s="57" t="s">
        <v>16</v>
      </c>
      <c r="B8" s="164">
        <f>B7*0.27</f>
        <v>22950</v>
      </c>
      <c r="C8" s="40">
        <f aca="true" t="shared" si="0" ref="C8:M8">C7*0.27</f>
        <v>22950</v>
      </c>
      <c r="D8" s="40">
        <f t="shared" si="0"/>
        <v>22950</v>
      </c>
      <c r="E8" s="40">
        <f t="shared" si="0"/>
        <v>23625</v>
      </c>
      <c r="F8" s="40">
        <f t="shared" si="0"/>
        <v>23625</v>
      </c>
      <c r="G8" s="40">
        <f t="shared" si="0"/>
        <v>23625</v>
      </c>
      <c r="H8" s="40">
        <f t="shared" si="0"/>
        <v>41850</v>
      </c>
      <c r="I8" s="40">
        <f t="shared" si="0"/>
        <v>51948</v>
      </c>
      <c r="J8" s="40">
        <f t="shared" si="0"/>
        <v>51948</v>
      </c>
      <c r="K8" s="40">
        <f t="shared" si="0"/>
        <v>51948</v>
      </c>
      <c r="L8" s="40">
        <f t="shared" si="0"/>
        <v>51948</v>
      </c>
      <c r="M8" s="40">
        <f t="shared" si="0"/>
        <v>51948</v>
      </c>
      <c r="N8" s="43">
        <f>SUM(B8:M8)</f>
        <v>441315</v>
      </c>
    </row>
    <row r="9" spans="1:14" s="1" customFormat="1" ht="15">
      <c r="A9" s="63" t="s">
        <v>46</v>
      </c>
      <c r="B9" s="165">
        <f aca="true" t="shared" si="1" ref="B9:N9">SUM(B7:B8)</f>
        <v>107950</v>
      </c>
      <c r="C9" s="41">
        <f t="shared" si="1"/>
        <v>107950</v>
      </c>
      <c r="D9" s="41">
        <f t="shared" si="1"/>
        <v>107950</v>
      </c>
      <c r="E9" s="41">
        <f t="shared" si="1"/>
        <v>111125</v>
      </c>
      <c r="F9" s="41">
        <f t="shared" si="1"/>
        <v>111125</v>
      </c>
      <c r="G9" s="41">
        <f t="shared" si="1"/>
        <v>111125</v>
      </c>
      <c r="H9" s="41">
        <f t="shared" si="1"/>
        <v>196850</v>
      </c>
      <c r="I9" s="41">
        <f t="shared" si="1"/>
        <v>244348</v>
      </c>
      <c r="J9" s="41">
        <f t="shared" si="1"/>
        <v>244348</v>
      </c>
      <c r="K9" s="41">
        <f t="shared" si="1"/>
        <v>244348</v>
      </c>
      <c r="L9" s="41">
        <f t="shared" si="1"/>
        <v>244348</v>
      </c>
      <c r="M9" s="41">
        <f t="shared" si="1"/>
        <v>244348</v>
      </c>
      <c r="N9" s="78">
        <f t="shared" si="1"/>
        <v>2075815</v>
      </c>
    </row>
    <row r="10" spans="1:14" ht="12.75">
      <c r="A10" s="11"/>
      <c r="B10" s="17"/>
      <c r="C10" s="17"/>
      <c r="D10" s="18"/>
      <c r="E10" s="17"/>
      <c r="F10" s="17"/>
      <c r="G10" s="17"/>
      <c r="H10" s="17"/>
      <c r="I10" s="17"/>
      <c r="J10" s="17"/>
      <c r="K10" s="17"/>
      <c r="L10" s="17"/>
      <c r="M10" s="17"/>
      <c r="N10" s="60"/>
    </row>
    <row r="11" spans="1:14" s="33" customFormat="1" ht="18" customHeight="1">
      <c r="A11" s="52" t="s">
        <v>17</v>
      </c>
      <c r="B11" s="34"/>
      <c r="C11" s="34"/>
      <c r="D11" s="35"/>
      <c r="E11" s="34"/>
      <c r="F11" s="34"/>
      <c r="G11" s="34"/>
      <c r="H11" s="34"/>
      <c r="I11" s="34"/>
      <c r="J11" s="34"/>
      <c r="K11" s="34"/>
      <c r="L11" s="34"/>
      <c r="M11" s="34"/>
      <c r="N11" s="61"/>
    </row>
    <row r="12" spans="1:14" ht="15">
      <c r="A12" s="55" t="s">
        <v>36</v>
      </c>
      <c r="B12" s="48">
        <v>9800</v>
      </c>
      <c r="C12" s="48">
        <v>9800</v>
      </c>
      <c r="D12" s="48">
        <v>9800</v>
      </c>
      <c r="E12" s="48">
        <v>9800</v>
      </c>
      <c r="F12" s="48">
        <v>9800</v>
      </c>
      <c r="G12" s="48">
        <v>9800</v>
      </c>
      <c r="H12" s="48">
        <v>9800</v>
      </c>
      <c r="I12" s="48">
        <v>9800</v>
      </c>
      <c r="J12" s="48">
        <v>9800</v>
      </c>
      <c r="K12" s="48">
        <v>9800</v>
      </c>
      <c r="L12" s="48">
        <v>9800</v>
      </c>
      <c r="M12" s="48">
        <v>9800</v>
      </c>
      <c r="N12" s="75">
        <f aca="true" t="shared" si="2" ref="N12:N20">SUM(B12:M12)</f>
        <v>117600</v>
      </c>
    </row>
    <row r="13" spans="1:14" ht="15">
      <c r="A13" s="57" t="s">
        <v>18</v>
      </c>
      <c r="B13" s="49"/>
      <c r="C13" s="49">
        <v>400</v>
      </c>
      <c r="D13" s="49">
        <v>400</v>
      </c>
      <c r="E13" s="49">
        <v>100</v>
      </c>
      <c r="F13" s="49">
        <v>100</v>
      </c>
      <c r="G13" s="49">
        <v>100</v>
      </c>
      <c r="H13" s="49">
        <v>100</v>
      </c>
      <c r="I13" s="49">
        <v>100</v>
      </c>
      <c r="J13" s="49">
        <v>100</v>
      </c>
      <c r="K13" s="49">
        <v>100</v>
      </c>
      <c r="L13" s="49">
        <v>400</v>
      </c>
      <c r="M13" s="49">
        <v>400</v>
      </c>
      <c r="N13" s="77">
        <f t="shared" si="2"/>
        <v>2300</v>
      </c>
    </row>
    <row r="14" spans="1:14" ht="15">
      <c r="A14" s="56" t="s">
        <v>19</v>
      </c>
      <c r="B14" s="49">
        <v>300</v>
      </c>
      <c r="C14" s="49">
        <v>300</v>
      </c>
      <c r="D14" s="49">
        <v>300</v>
      </c>
      <c r="E14" s="49">
        <v>300</v>
      </c>
      <c r="F14" s="49">
        <v>300</v>
      </c>
      <c r="G14" s="49">
        <v>300</v>
      </c>
      <c r="H14" s="49">
        <v>300</v>
      </c>
      <c r="I14" s="49">
        <v>300</v>
      </c>
      <c r="J14" s="49">
        <v>300</v>
      </c>
      <c r="K14" s="49">
        <v>300</v>
      </c>
      <c r="L14" s="49">
        <v>300</v>
      </c>
      <c r="M14" s="49">
        <v>300</v>
      </c>
      <c r="N14" s="76">
        <f t="shared" si="2"/>
        <v>3600</v>
      </c>
    </row>
    <row r="15" spans="1:14" ht="15">
      <c r="A15" s="57" t="s">
        <v>21</v>
      </c>
      <c r="B15" s="49">
        <v>40</v>
      </c>
      <c r="C15" s="49">
        <v>40</v>
      </c>
      <c r="D15" s="49">
        <v>40</v>
      </c>
      <c r="E15" s="49">
        <v>40</v>
      </c>
      <c r="F15" s="49">
        <v>40</v>
      </c>
      <c r="G15" s="49">
        <v>40</v>
      </c>
      <c r="H15" s="49">
        <v>40</v>
      </c>
      <c r="I15" s="49">
        <v>40</v>
      </c>
      <c r="J15" s="49">
        <v>40</v>
      </c>
      <c r="K15" s="49">
        <v>40</v>
      </c>
      <c r="L15" s="49">
        <v>40</v>
      </c>
      <c r="M15" s="49">
        <v>40</v>
      </c>
      <c r="N15" s="77">
        <f>SUM(B15:M15)</f>
        <v>480</v>
      </c>
    </row>
    <row r="16" spans="1:14" ht="15">
      <c r="A16" s="56" t="s">
        <v>20</v>
      </c>
      <c r="B16" s="49">
        <v>250</v>
      </c>
      <c r="C16" s="49">
        <v>250</v>
      </c>
      <c r="D16" s="49">
        <v>250</v>
      </c>
      <c r="E16" s="49">
        <v>250</v>
      </c>
      <c r="F16" s="49">
        <v>250</v>
      </c>
      <c r="G16" s="49">
        <v>250</v>
      </c>
      <c r="H16" s="49">
        <v>250</v>
      </c>
      <c r="I16" s="49">
        <v>250</v>
      </c>
      <c r="J16" s="49">
        <v>250</v>
      </c>
      <c r="K16" s="49">
        <v>250</v>
      </c>
      <c r="L16" s="49">
        <v>250</v>
      </c>
      <c r="M16" s="49">
        <v>250</v>
      </c>
      <c r="N16" s="76">
        <f t="shared" si="2"/>
        <v>3000</v>
      </c>
    </row>
    <row r="17" spans="1:14" s="4" customFormat="1" ht="15">
      <c r="A17" s="57" t="s">
        <v>37</v>
      </c>
      <c r="B17" s="40">
        <v>180</v>
      </c>
      <c r="C17" s="40">
        <v>180</v>
      </c>
      <c r="D17" s="40">
        <v>180</v>
      </c>
      <c r="E17" s="40">
        <v>180</v>
      </c>
      <c r="F17" s="40">
        <v>180</v>
      </c>
      <c r="G17" s="40">
        <v>180</v>
      </c>
      <c r="H17" s="40">
        <v>180</v>
      </c>
      <c r="I17" s="40">
        <v>180</v>
      </c>
      <c r="J17" s="40">
        <v>180</v>
      </c>
      <c r="K17" s="40">
        <v>180</v>
      </c>
      <c r="L17" s="40">
        <v>180</v>
      </c>
      <c r="M17" s="40">
        <v>180</v>
      </c>
      <c r="N17" s="77">
        <f t="shared" si="2"/>
        <v>2160</v>
      </c>
    </row>
    <row r="18" spans="1:14" s="4" customFormat="1" ht="15">
      <c r="A18" s="56" t="s">
        <v>38</v>
      </c>
      <c r="B18" s="40">
        <v>200</v>
      </c>
      <c r="C18" s="40">
        <v>200</v>
      </c>
      <c r="D18" s="40">
        <v>200</v>
      </c>
      <c r="E18" s="40">
        <v>200</v>
      </c>
      <c r="F18" s="40">
        <v>200</v>
      </c>
      <c r="G18" s="40">
        <v>200</v>
      </c>
      <c r="H18" s="40">
        <v>200</v>
      </c>
      <c r="I18" s="40">
        <v>200</v>
      </c>
      <c r="J18" s="40">
        <v>200</v>
      </c>
      <c r="K18" s="40">
        <v>200</v>
      </c>
      <c r="L18" s="40">
        <v>200</v>
      </c>
      <c r="M18" s="40">
        <v>200</v>
      </c>
      <c r="N18" s="76">
        <f>SUM(B18:M18)</f>
        <v>2400</v>
      </c>
    </row>
    <row r="19" spans="1:14" s="4" customFormat="1" ht="15">
      <c r="A19" s="57" t="s">
        <v>23</v>
      </c>
      <c r="B19" s="40">
        <v>600</v>
      </c>
      <c r="C19" s="40">
        <v>600</v>
      </c>
      <c r="D19" s="40">
        <v>600</v>
      </c>
      <c r="E19" s="40">
        <v>600</v>
      </c>
      <c r="F19" s="40">
        <v>600</v>
      </c>
      <c r="G19" s="40">
        <v>600</v>
      </c>
      <c r="H19" s="40">
        <v>600</v>
      </c>
      <c r="I19" s="40">
        <v>600</v>
      </c>
      <c r="J19" s="40">
        <v>600</v>
      </c>
      <c r="K19" s="40">
        <v>600</v>
      </c>
      <c r="L19" s="40">
        <v>600</v>
      </c>
      <c r="M19" s="40">
        <v>600</v>
      </c>
      <c r="N19" s="77">
        <f>SUM(B19:M19)</f>
        <v>7200</v>
      </c>
    </row>
    <row r="20" spans="1:14" s="1" customFormat="1" ht="12.75">
      <c r="A20" s="51" t="s">
        <v>46</v>
      </c>
      <c r="B20" s="50">
        <f>SUM(B12:B19)</f>
        <v>11370</v>
      </c>
      <c r="C20" s="50">
        <f aca="true" t="shared" si="3" ref="C20:K20">SUM(C12:C19)</f>
        <v>11770</v>
      </c>
      <c r="D20" s="50">
        <f t="shared" si="3"/>
        <v>11770</v>
      </c>
      <c r="E20" s="50">
        <f t="shared" si="3"/>
        <v>11470</v>
      </c>
      <c r="F20" s="50">
        <f t="shared" si="3"/>
        <v>11470</v>
      </c>
      <c r="G20" s="50">
        <f t="shared" si="3"/>
        <v>11470</v>
      </c>
      <c r="H20" s="50">
        <f t="shared" si="3"/>
        <v>11470</v>
      </c>
      <c r="I20" s="50">
        <f t="shared" si="3"/>
        <v>11470</v>
      </c>
      <c r="J20" s="50">
        <f t="shared" si="3"/>
        <v>11470</v>
      </c>
      <c r="K20" s="50">
        <f t="shared" si="3"/>
        <v>11470</v>
      </c>
      <c r="L20" s="50">
        <f>SUM(L12:L19)</f>
        <v>11770</v>
      </c>
      <c r="M20" s="50">
        <f>SUM(M12:M19)</f>
        <v>11770</v>
      </c>
      <c r="N20" s="79">
        <f t="shared" si="2"/>
        <v>138740</v>
      </c>
    </row>
    <row r="21" spans="1:14" s="2" customFormat="1" ht="12.75">
      <c r="A21" s="7"/>
      <c r="B21" s="19"/>
      <c r="C21" s="19"/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60"/>
    </row>
    <row r="22" spans="1:14" s="33" customFormat="1" ht="18" customHeight="1">
      <c r="A22" s="52" t="s">
        <v>22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61"/>
    </row>
    <row r="23" spans="1:14" ht="15">
      <c r="A23" s="55" t="s">
        <v>39</v>
      </c>
      <c r="B23" s="48">
        <v>500</v>
      </c>
      <c r="C23" s="48">
        <v>500</v>
      </c>
      <c r="D23" s="48">
        <v>500</v>
      </c>
      <c r="E23" s="48">
        <v>500</v>
      </c>
      <c r="F23" s="48">
        <v>500</v>
      </c>
      <c r="G23" s="48">
        <v>500</v>
      </c>
      <c r="H23" s="48">
        <v>500</v>
      </c>
      <c r="I23" s="48">
        <v>500</v>
      </c>
      <c r="J23" s="48">
        <v>500</v>
      </c>
      <c r="K23" s="48">
        <v>500</v>
      </c>
      <c r="L23" s="48">
        <v>500</v>
      </c>
      <c r="M23" s="48">
        <v>500</v>
      </c>
      <c r="N23" s="75">
        <f>SUM(B23:M23)</f>
        <v>6000</v>
      </c>
    </row>
    <row r="24" spans="1:14" ht="15">
      <c r="A24" s="57" t="s">
        <v>40</v>
      </c>
      <c r="B24" s="49">
        <v>200</v>
      </c>
      <c r="C24" s="49">
        <v>200</v>
      </c>
      <c r="D24" s="49">
        <v>200</v>
      </c>
      <c r="E24" s="49">
        <v>200</v>
      </c>
      <c r="F24" s="49">
        <v>200</v>
      </c>
      <c r="G24" s="49">
        <v>1000</v>
      </c>
      <c r="H24" s="49">
        <v>200</v>
      </c>
      <c r="I24" s="49">
        <v>200</v>
      </c>
      <c r="J24" s="49">
        <v>200</v>
      </c>
      <c r="K24" s="49">
        <v>200</v>
      </c>
      <c r="L24" s="49">
        <v>200</v>
      </c>
      <c r="M24" s="49">
        <v>1000</v>
      </c>
      <c r="N24" s="77">
        <f aca="true" t="shared" si="4" ref="N24:N29">SUM(B24:M24)</f>
        <v>4000</v>
      </c>
    </row>
    <row r="25" spans="1:14" s="2" customFormat="1" ht="15">
      <c r="A25" s="56" t="s">
        <v>41</v>
      </c>
      <c r="B25" s="49">
        <v>5000</v>
      </c>
      <c r="C25" s="49">
        <v>0</v>
      </c>
      <c r="D25" s="49">
        <v>0</v>
      </c>
      <c r="E25" s="49">
        <v>5000</v>
      </c>
      <c r="F25" s="49">
        <v>0</v>
      </c>
      <c r="G25" s="49">
        <v>0</v>
      </c>
      <c r="H25" s="49">
        <v>5000</v>
      </c>
      <c r="I25" s="49">
        <v>0</v>
      </c>
      <c r="J25" s="49">
        <v>0</v>
      </c>
      <c r="K25" s="49">
        <v>5000</v>
      </c>
      <c r="L25" s="49">
        <v>0</v>
      </c>
      <c r="M25" s="49">
        <v>0</v>
      </c>
      <c r="N25" s="76">
        <f t="shared" si="4"/>
        <v>20000</v>
      </c>
    </row>
    <row r="26" spans="1:14" ht="15">
      <c r="A26" s="57" t="s">
        <v>42</v>
      </c>
      <c r="B26" s="49">
        <v>200</v>
      </c>
      <c r="C26" s="49">
        <v>200</v>
      </c>
      <c r="D26" s="49">
        <v>200</v>
      </c>
      <c r="E26" s="54">
        <v>200</v>
      </c>
      <c r="F26" s="49">
        <v>200</v>
      </c>
      <c r="G26" s="49">
        <v>200</v>
      </c>
      <c r="H26" s="49">
        <v>200</v>
      </c>
      <c r="I26" s="49">
        <v>200</v>
      </c>
      <c r="J26" s="49">
        <v>200</v>
      </c>
      <c r="K26" s="49">
        <v>200</v>
      </c>
      <c r="L26" s="49">
        <v>200</v>
      </c>
      <c r="M26" s="49">
        <v>200</v>
      </c>
      <c r="N26" s="77">
        <f t="shared" si="4"/>
        <v>2400</v>
      </c>
    </row>
    <row r="27" spans="1:14" ht="15">
      <c r="A27" s="56" t="s">
        <v>43</v>
      </c>
      <c r="B27" s="49">
        <v>2000</v>
      </c>
      <c r="C27" s="49">
        <v>2000</v>
      </c>
      <c r="D27" s="49">
        <v>2000</v>
      </c>
      <c r="E27" s="49">
        <v>5000</v>
      </c>
      <c r="F27" s="49">
        <v>2000</v>
      </c>
      <c r="G27" s="49">
        <v>2000</v>
      </c>
      <c r="H27" s="49">
        <v>2000</v>
      </c>
      <c r="I27" s="49">
        <v>5000</v>
      </c>
      <c r="J27" s="49">
        <v>2000</v>
      </c>
      <c r="K27" s="49">
        <v>2000</v>
      </c>
      <c r="L27" s="49">
        <v>2000</v>
      </c>
      <c r="M27" s="49">
        <v>5000</v>
      </c>
      <c r="N27" s="76">
        <f t="shared" si="4"/>
        <v>33000</v>
      </c>
    </row>
    <row r="28" spans="1:14" ht="15">
      <c r="A28" s="57" t="s">
        <v>12</v>
      </c>
      <c r="B28" s="49">
        <v>200</v>
      </c>
      <c r="C28" s="49">
        <v>200</v>
      </c>
      <c r="D28" s="49">
        <v>200</v>
      </c>
      <c r="E28" s="49">
        <v>200</v>
      </c>
      <c r="F28" s="49">
        <v>200</v>
      </c>
      <c r="G28" s="49">
        <v>200</v>
      </c>
      <c r="H28" s="49">
        <v>200</v>
      </c>
      <c r="I28" s="49">
        <v>200</v>
      </c>
      <c r="J28" s="49">
        <v>200</v>
      </c>
      <c r="K28" s="49">
        <v>200</v>
      </c>
      <c r="L28" s="49">
        <v>200</v>
      </c>
      <c r="M28" s="49">
        <v>200</v>
      </c>
      <c r="N28" s="77">
        <f t="shared" si="4"/>
        <v>2400</v>
      </c>
    </row>
    <row r="29" spans="1:14" s="1" customFormat="1" ht="12.75">
      <c r="A29" s="51" t="s">
        <v>46</v>
      </c>
      <c r="B29" s="50">
        <f>SUM(B23:B28)</f>
        <v>8100</v>
      </c>
      <c r="C29" s="50">
        <f aca="true" t="shared" si="5" ref="C29:H29">SUM(C23:C28)</f>
        <v>3100</v>
      </c>
      <c r="D29" s="50">
        <f t="shared" si="5"/>
        <v>3100</v>
      </c>
      <c r="E29" s="50">
        <f t="shared" si="5"/>
        <v>11100</v>
      </c>
      <c r="F29" s="50">
        <f t="shared" si="5"/>
        <v>3100</v>
      </c>
      <c r="G29" s="50">
        <f t="shared" si="5"/>
        <v>3900</v>
      </c>
      <c r="H29" s="50">
        <f t="shared" si="5"/>
        <v>8100</v>
      </c>
      <c r="I29" s="50">
        <f>SUM(I23:I28)</f>
        <v>6100</v>
      </c>
      <c r="J29" s="50">
        <f>SUM(J23:J28)</f>
        <v>3100</v>
      </c>
      <c r="K29" s="50">
        <f>SUM(K23:K28)</f>
        <v>8100</v>
      </c>
      <c r="L29" s="50">
        <f>SUM(L23:L28)</f>
        <v>3100</v>
      </c>
      <c r="M29" s="50">
        <f>SUM(M23:M28)</f>
        <v>6900</v>
      </c>
      <c r="N29" s="79">
        <f t="shared" si="4"/>
        <v>67800</v>
      </c>
    </row>
    <row r="30" spans="1:14" s="2" customFormat="1" ht="12.75">
      <c r="A30" s="11"/>
      <c r="B30" s="21"/>
      <c r="C30" s="21"/>
      <c r="D30" s="22"/>
      <c r="E30" s="21"/>
      <c r="F30" s="21"/>
      <c r="G30" s="21"/>
      <c r="H30" s="21"/>
      <c r="I30" s="21"/>
      <c r="J30" s="21"/>
      <c r="K30" s="21"/>
      <c r="L30" s="21"/>
      <c r="M30" s="21"/>
      <c r="N30" s="60"/>
    </row>
    <row r="31" spans="1:14" s="33" customFormat="1" ht="18" customHeight="1">
      <c r="A31" s="59" t="s">
        <v>47</v>
      </c>
      <c r="B31" s="34"/>
      <c r="C31" s="34"/>
      <c r="D31" s="35"/>
      <c r="E31" s="34"/>
      <c r="F31" s="34"/>
      <c r="G31" s="34"/>
      <c r="H31" s="34"/>
      <c r="I31" s="34"/>
      <c r="J31" s="34"/>
      <c r="K31" s="34"/>
      <c r="L31" s="34"/>
      <c r="M31" s="34"/>
      <c r="N31" s="61"/>
    </row>
    <row r="32" spans="1:14" ht="15">
      <c r="A32" s="55" t="s">
        <v>44</v>
      </c>
      <c r="B32" s="48">
        <v>2000</v>
      </c>
      <c r="C32" s="48">
        <v>2000</v>
      </c>
      <c r="D32" s="48">
        <v>2000</v>
      </c>
      <c r="E32" s="48">
        <v>2000</v>
      </c>
      <c r="F32" s="48">
        <v>2000</v>
      </c>
      <c r="G32" s="48">
        <v>2000</v>
      </c>
      <c r="H32" s="48">
        <v>2000</v>
      </c>
      <c r="I32" s="48">
        <v>2000</v>
      </c>
      <c r="J32" s="48">
        <v>2000</v>
      </c>
      <c r="K32" s="48">
        <v>2000</v>
      </c>
      <c r="L32" s="48">
        <v>2000</v>
      </c>
      <c r="M32" s="48">
        <v>2000</v>
      </c>
      <c r="N32" s="75">
        <f>SUM(B32:M32)</f>
        <v>24000</v>
      </c>
    </row>
    <row r="33" spans="1:14" ht="15">
      <c r="A33" s="57" t="s">
        <v>48</v>
      </c>
      <c r="B33" s="49">
        <v>2000</v>
      </c>
      <c r="C33" s="49">
        <v>2000</v>
      </c>
      <c r="D33" s="49">
        <v>2000</v>
      </c>
      <c r="E33" s="49">
        <v>2000</v>
      </c>
      <c r="F33" s="49">
        <v>2000</v>
      </c>
      <c r="G33" s="49">
        <v>2000</v>
      </c>
      <c r="H33" s="49">
        <v>2000</v>
      </c>
      <c r="I33" s="49">
        <v>2000</v>
      </c>
      <c r="J33" s="49">
        <v>2000</v>
      </c>
      <c r="K33" s="49">
        <v>2000</v>
      </c>
      <c r="L33" s="49">
        <v>2000</v>
      </c>
      <c r="M33" s="49">
        <v>2000</v>
      </c>
      <c r="N33" s="77">
        <f>SUM(B33:M33)</f>
        <v>24000</v>
      </c>
    </row>
    <row r="34" spans="1:14" s="1" customFormat="1" ht="15">
      <c r="A34" s="63" t="s">
        <v>46</v>
      </c>
      <c r="B34" s="50">
        <f>SUM(B32:B33)</f>
        <v>4000</v>
      </c>
      <c r="C34" s="50">
        <f aca="true" t="shared" si="6" ref="C34:M34">SUM(C32:C33)</f>
        <v>4000</v>
      </c>
      <c r="D34" s="50">
        <f t="shared" si="6"/>
        <v>4000</v>
      </c>
      <c r="E34" s="50">
        <f t="shared" si="6"/>
        <v>4000</v>
      </c>
      <c r="F34" s="50">
        <f t="shared" si="6"/>
        <v>4000</v>
      </c>
      <c r="G34" s="50">
        <f t="shared" si="6"/>
        <v>4000</v>
      </c>
      <c r="H34" s="50">
        <f t="shared" si="6"/>
        <v>4000</v>
      </c>
      <c r="I34" s="50">
        <f t="shared" si="6"/>
        <v>4000</v>
      </c>
      <c r="J34" s="50">
        <f t="shared" si="6"/>
        <v>4000</v>
      </c>
      <c r="K34" s="50">
        <f t="shared" si="6"/>
        <v>4000</v>
      </c>
      <c r="L34" s="50">
        <f t="shared" si="6"/>
        <v>4000</v>
      </c>
      <c r="M34" s="50">
        <f t="shared" si="6"/>
        <v>4000</v>
      </c>
      <c r="N34" s="79">
        <f>SUM(B34:M34)</f>
        <v>48000</v>
      </c>
    </row>
    <row r="35" spans="1:14" s="1" customFormat="1" ht="12.75">
      <c r="A35" s="15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62"/>
    </row>
    <row r="36" spans="1:14" s="33" customFormat="1" ht="18" customHeight="1">
      <c r="A36" s="65" t="s">
        <v>28</v>
      </c>
      <c r="B36" s="34"/>
      <c r="C36" s="34"/>
      <c r="D36" s="35"/>
      <c r="E36" s="34"/>
      <c r="F36" s="34"/>
      <c r="G36" s="34"/>
      <c r="H36" s="34"/>
      <c r="I36" s="34"/>
      <c r="J36" s="34"/>
      <c r="K36" s="34"/>
      <c r="L36" s="34"/>
      <c r="M36" s="34"/>
      <c r="N36" s="61"/>
    </row>
    <row r="37" spans="1:14" s="64" customFormat="1" ht="18" customHeight="1">
      <c r="A37" s="66" t="s">
        <v>27</v>
      </c>
      <c r="B37" s="67">
        <f aca="true" t="shared" si="7" ref="B37:N37">B34+B29+B20+B9</f>
        <v>131420</v>
      </c>
      <c r="C37" s="67">
        <f t="shared" si="7"/>
        <v>126820</v>
      </c>
      <c r="D37" s="67">
        <f t="shared" si="7"/>
        <v>126820</v>
      </c>
      <c r="E37" s="67">
        <f t="shared" si="7"/>
        <v>137695</v>
      </c>
      <c r="F37" s="67">
        <f t="shared" si="7"/>
        <v>129695</v>
      </c>
      <c r="G37" s="67">
        <f t="shared" si="7"/>
        <v>130495</v>
      </c>
      <c r="H37" s="67">
        <f t="shared" si="7"/>
        <v>220420</v>
      </c>
      <c r="I37" s="67">
        <f t="shared" si="7"/>
        <v>265918</v>
      </c>
      <c r="J37" s="67">
        <f t="shared" si="7"/>
        <v>262918</v>
      </c>
      <c r="K37" s="67">
        <f t="shared" si="7"/>
        <v>267918</v>
      </c>
      <c r="L37" s="67">
        <f t="shared" si="7"/>
        <v>263218</v>
      </c>
      <c r="M37" s="67">
        <f t="shared" si="7"/>
        <v>267018</v>
      </c>
      <c r="N37" s="68">
        <f t="shared" si="7"/>
        <v>2330355</v>
      </c>
    </row>
    <row r="38" spans="1:14" s="71" customFormat="1" ht="18" customHeight="1">
      <c r="A38" s="69" t="s">
        <v>24</v>
      </c>
      <c r="B38" s="70">
        <f>B37</f>
        <v>131420</v>
      </c>
      <c r="C38" s="70">
        <f>C37+B38</f>
        <v>258240</v>
      </c>
      <c r="D38" s="70">
        <f>D37+C38</f>
        <v>385060</v>
      </c>
      <c r="E38" s="70">
        <f aca="true" t="shared" si="8" ref="E38:K38">E37+D38</f>
        <v>522755</v>
      </c>
      <c r="F38" s="70">
        <f t="shared" si="8"/>
        <v>652450</v>
      </c>
      <c r="G38" s="70">
        <f t="shared" si="8"/>
        <v>782945</v>
      </c>
      <c r="H38" s="70">
        <f t="shared" si="8"/>
        <v>1003365</v>
      </c>
      <c r="I38" s="70">
        <f t="shared" si="8"/>
        <v>1269283</v>
      </c>
      <c r="J38" s="70">
        <f t="shared" si="8"/>
        <v>1532201</v>
      </c>
      <c r="K38" s="70">
        <f t="shared" si="8"/>
        <v>1800119</v>
      </c>
      <c r="L38" s="70">
        <f>L37+K38</f>
        <v>2063337</v>
      </c>
      <c r="M38" s="70">
        <f>M37+L38</f>
        <v>2330355</v>
      </c>
      <c r="N38" s="80"/>
    </row>
    <row r="39" ht="12.75">
      <c r="A39" s="10"/>
    </row>
    <row r="40" ht="12.75">
      <c r="A40" s="10"/>
    </row>
    <row r="41" ht="12.75">
      <c r="A41" s="10"/>
    </row>
    <row r="42" ht="12.75">
      <c r="A42" s="10"/>
    </row>
    <row r="43" ht="12.75">
      <c r="A43" s="10"/>
    </row>
    <row r="44" ht="12.75">
      <c r="A44" s="10"/>
    </row>
    <row r="45" ht="12.75">
      <c r="A45" s="10"/>
    </row>
    <row r="46" ht="12.75">
      <c r="A46" s="10"/>
    </row>
    <row r="47" ht="12.75">
      <c r="A47" s="10"/>
    </row>
    <row r="48" ht="12.75">
      <c r="A48" s="10"/>
    </row>
    <row r="49" ht="12.75">
      <c r="A49" s="10"/>
    </row>
    <row r="50" ht="12.75">
      <c r="A50" s="10"/>
    </row>
    <row r="51" ht="12.75">
      <c r="A51" s="10"/>
    </row>
    <row r="52" ht="12.75">
      <c r="A52" s="10"/>
    </row>
    <row r="53" ht="12.75">
      <c r="A53" s="10"/>
    </row>
    <row r="54" ht="12.75">
      <c r="A54" s="10"/>
    </row>
    <row r="55" ht="12.75">
      <c r="A55" s="10"/>
    </row>
    <row r="56" ht="12.75">
      <c r="A56" s="10"/>
    </row>
    <row r="57" ht="12.75">
      <c r="A57" s="10"/>
    </row>
    <row r="58" ht="12.75">
      <c r="A58" s="10"/>
    </row>
    <row r="59" ht="12.75">
      <c r="A59" s="10"/>
    </row>
    <row r="60" ht="12.75">
      <c r="A60" s="10"/>
    </row>
    <row r="61" ht="12.75">
      <c r="A61" s="10"/>
    </row>
    <row r="62" ht="12.75">
      <c r="A62" s="10"/>
    </row>
    <row r="63" ht="12.75">
      <c r="A63" s="10"/>
    </row>
    <row r="64" ht="12.75">
      <c r="A64" s="10"/>
    </row>
    <row r="65" ht="12.75">
      <c r="A65" s="10"/>
    </row>
    <row r="66" ht="12.75">
      <c r="A66" s="10"/>
    </row>
    <row r="67" ht="12.75">
      <c r="A67" s="10"/>
    </row>
    <row r="68" ht="12.75">
      <c r="A68" s="10"/>
    </row>
    <row r="69" ht="12.75">
      <c r="A69" s="10"/>
    </row>
    <row r="70" ht="12.75">
      <c r="A70" s="10"/>
    </row>
    <row r="71" ht="12.75">
      <c r="A71" s="10"/>
    </row>
    <row r="72" ht="12.75">
      <c r="A72" s="10"/>
    </row>
    <row r="73" ht="12.75">
      <c r="A73" s="10"/>
    </row>
    <row r="74" ht="12.75">
      <c r="A74" s="10"/>
    </row>
    <row r="75" ht="12.75">
      <c r="A75" s="10"/>
    </row>
    <row r="76" ht="12.75">
      <c r="A76" s="10"/>
    </row>
    <row r="77" ht="12.75">
      <c r="A77" s="10"/>
    </row>
    <row r="78" ht="12.75">
      <c r="A78" s="10"/>
    </row>
    <row r="79" ht="12.75">
      <c r="A79" s="10"/>
    </row>
    <row r="80" ht="12.75">
      <c r="A80" s="10"/>
    </row>
    <row r="81" ht="12.75">
      <c r="A81" s="10"/>
    </row>
    <row r="82" ht="12.75">
      <c r="A82" s="10"/>
    </row>
    <row r="83" ht="12.75">
      <c r="A83" s="10"/>
    </row>
    <row r="84" ht="12.75">
      <c r="A84" s="10"/>
    </row>
    <row r="85" ht="12.75">
      <c r="A85" s="10"/>
    </row>
    <row r="86" ht="12.75">
      <c r="A86" s="10"/>
    </row>
    <row r="87" ht="12.75">
      <c r="A87" s="10"/>
    </row>
    <row r="88" ht="12.75">
      <c r="A88" s="10"/>
    </row>
    <row r="89" ht="12.75">
      <c r="A89" s="10"/>
    </row>
    <row r="90" ht="12.75">
      <c r="A90" s="10"/>
    </row>
    <row r="91" ht="12.75">
      <c r="A91" s="10"/>
    </row>
    <row r="92" ht="12.75">
      <c r="A92" s="10"/>
    </row>
    <row r="93" ht="12.75">
      <c r="A93" s="10"/>
    </row>
    <row r="94" ht="12.75">
      <c r="A94" s="10"/>
    </row>
    <row r="95" ht="12.75">
      <c r="A95" s="10"/>
    </row>
    <row r="96" ht="12.75">
      <c r="A96" s="10"/>
    </row>
    <row r="97" ht="12.75">
      <c r="A97" s="10"/>
    </row>
    <row r="98" ht="12.75">
      <c r="A98" s="10"/>
    </row>
    <row r="99" ht="12.75">
      <c r="A99" s="10"/>
    </row>
    <row r="100" ht="12.75">
      <c r="A100" s="10"/>
    </row>
    <row r="101" ht="12.75">
      <c r="A101" s="10"/>
    </row>
    <row r="102" ht="12.75">
      <c r="A102" s="10"/>
    </row>
    <row r="103" ht="12.75">
      <c r="A103" s="10"/>
    </row>
    <row r="104" ht="12.75">
      <c r="A104" s="10"/>
    </row>
    <row r="105" ht="12.75">
      <c r="A105" s="10"/>
    </row>
    <row r="106" ht="12.75">
      <c r="A106" s="10"/>
    </row>
    <row r="107" ht="12.75">
      <c r="A107" s="10"/>
    </row>
    <row r="108" ht="12.75">
      <c r="A108" s="10"/>
    </row>
    <row r="109" ht="12.75">
      <c r="A109" s="10"/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  <row r="120" ht="12.75">
      <c r="A120" s="10"/>
    </row>
    <row r="121" ht="12.75">
      <c r="A121" s="10"/>
    </row>
    <row r="122" ht="12.75">
      <c r="A122" s="10"/>
    </row>
    <row r="123" ht="12.75">
      <c r="A123" s="10"/>
    </row>
    <row r="124" ht="12.75">
      <c r="A124" s="10"/>
    </row>
    <row r="125" ht="12.75">
      <c r="A125" s="10"/>
    </row>
    <row r="126" ht="12.75">
      <c r="A126" s="10"/>
    </row>
    <row r="127" ht="12.75">
      <c r="A127" s="10"/>
    </row>
    <row r="128" ht="12.75">
      <c r="A128" s="10"/>
    </row>
    <row r="129" ht="12.75">
      <c r="A129" s="10"/>
    </row>
    <row r="130" ht="12.75">
      <c r="A130" s="10"/>
    </row>
    <row r="131" ht="12.75">
      <c r="A131" s="10"/>
    </row>
    <row r="132" ht="12.75">
      <c r="A132" s="10"/>
    </row>
    <row r="133" ht="12.75">
      <c r="A133" s="10"/>
    </row>
    <row r="134" ht="12.75">
      <c r="A134" s="10"/>
    </row>
    <row r="135" ht="12.75">
      <c r="A135" s="10"/>
    </row>
    <row r="136" ht="12.75">
      <c r="A136" s="10"/>
    </row>
    <row r="137" ht="12.75">
      <c r="A137" s="10"/>
    </row>
    <row r="138" ht="12.75">
      <c r="A138" s="10"/>
    </row>
    <row r="139" ht="12.75">
      <c r="A139" s="10"/>
    </row>
    <row r="140" ht="12.75">
      <c r="A140" s="10"/>
    </row>
    <row r="141" ht="12.75">
      <c r="A141" s="10"/>
    </row>
    <row r="142" ht="12.75">
      <c r="A142" s="10"/>
    </row>
    <row r="143" ht="12.75">
      <c r="A143" s="10"/>
    </row>
    <row r="144" ht="12.75">
      <c r="A144" s="10"/>
    </row>
    <row r="145" ht="12.75">
      <c r="A145" s="10"/>
    </row>
    <row r="146" ht="12.75">
      <c r="A146" s="10"/>
    </row>
    <row r="147" ht="12.75">
      <c r="A147" s="10"/>
    </row>
    <row r="148" ht="12.75">
      <c r="A148" s="10"/>
    </row>
    <row r="149" ht="12.75">
      <c r="A149" s="10"/>
    </row>
    <row r="150" ht="12.75">
      <c r="A150" s="10"/>
    </row>
    <row r="151" ht="12.75">
      <c r="A151" s="10"/>
    </row>
    <row r="152" ht="12.75">
      <c r="A152" s="10"/>
    </row>
    <row r="153" ht="12.75">
      <c r="A153" s="10"/>
    </row>
    <row r="154" ht="12.75">
      <c r="A154" s="10"/>
    </row>
    <row r="155" ht="12.75">
      <c r="A155" s="10"/>
    </row>
    <row r="156" ht="12.75">
      <c r="A156" s="10"/>
    </row>
    <row r="157" ht="12.75">
      <c r="A157" s="10"/>
    </row>
    <row r="158" ht="12.75">
      <c r="A158" s="10"/>
    </row>
    <row r="159" ht="12.75">
      <c r="A159" s="10"/>
    </row>
    <row r="160" ht="12.75">
      <c r="A160" s="10"/>
    </row>
    <row r="161" ht="12.75">
      <c r="A161" s="10"/>
    </row>
    <row r="162" ht="12.75">
      <c r="A162" s="10"/>
    </row>
    <row r="163" ht="12.75">
      <c r="A163" s="10"/>
    </row>
    <row r="164" ht="12.75">
      <c r="A164" s="10"/>
    </row>
    <row r="165" ht="12.75">
      <c r="A165" s="10"/>
    </row>
    <row r="166" ht="12.75">
      <c r="A166" s="10"/>
    </row>
    <row r="167" ht="12.75">
      <c r="A167" s="10"/>
    </row>
    <row r="168" ht="12.75">
      <c r="A168" s="10"/>
    </row>
    <row r="169" ht="12.75">
      <c r="A169" s="10"/>
    </row>
    <row r="170" ht="12.75">
      <c r="A170" s="10"/>
    </row>
    <row r="171" ht="12.75">
      <c r="A171" s="10"/>
    </row>
    <row r="172" ht="12.75">
      <c r="A172" s="10"/>
    </row>
    <row r="173" ht="12.75">
      <c r="A173" s="10"/>
    </row>
    <row r="174" ht="12.75">
      <c r="A174" s="10"/>
    </row>
    <row r="175" ht="12.75">
      <c r="A175" s="10"/>
    </row>
    <row r="176" ht="12.75">
      <c r="A176" s="10"/>
    </row>
    <row r="177" ht="12.75">
      <c r="A177" s="10"/>
    </row>
    <row r="178" ht="12.75">
      <c r="A178" s="10"/>
    </row>
    <row r="179" ht="12.75">
      <c r="A179" s="10"/>
    </row>
    <row r="180" ht="12.75">
      <c r="A180" s="10"/>
    </row>
    <row r="181" ht="12.75">
      <c r="A181" s="10"/>
    </row>
    <row r="182" ht="12.75">
      <c r="A182" s="10"/>
    </row>
    <row r="183" ht="12.75">
      <c r="A183" s="10"/>
    </row>
    <row r="184" ht="12.75">
      <c r="A184" s="10"/>
    </row>
    <row r="185" ht="12.75">
      <c r="A185" s="10"/>
    </row>
    <row r="186" ht="12.75">
      <c r="A186" s="10"/>
    </row>
    <row r="187" ht="12.75">
      <c r="A187" s="10"/>
    </row>
    <row r="188" ht="12.75">
      <c r="A188" s="10"/>
    </row>
    <row r="189" ht="12.75">
      <c r="A189" s="10"/>
    </row>
    <row r="190" ht="12.75">
      <c r="A190" s="10"/>
    </row>
    <row r="191" ht="12.75">
      <c r="A191" s="10"/>
    </row>
    <row r="192" ht="12.75">
      <c r="A192" s="10"/>
    </row>
    <row r="193" ht="12.75">
      <c r="A193" s="10"/>
    </row>
    <row r="194" ht="12.75">
      <c r="A194" s="10"/>
    </row>
    <row r="195" ht="12.75">
      <c r="A195" s="10"/>
    </row>
    <row r="196" ht="12.75">
      <c r="A196" s="10"/>
    </row>
    <row r="197" ht="12.75">
      <c r="A197" s="10"/>
    </row>
    <row r="198" ht="12.75">
      <c r="A198" s="10"/>
    </row>
    <row r="199" ht="12.75">
      <c r="A199" s="10"/>
    </row>
    <row r="200" ht="12.75">
      <c r="A200" s="10"/>
    </row>
    <row r="201" ht="12.75">
      <c r="A201" s="10"/>
    </row>
    <row r="202" ht="12.75">
      <c r="A202" s="10"/>
    </row>
    <row r="203" ht="12.75">
      <c r="A203" s="10"/>
    </row>
    <row r="204" ht="12.75">
      <c r="A204" s="10"/>
    </row>
    <row r="205" ht="12.75">
      <c r="A205" s="10"/>
    </row>
    <row r="206" ht="12.75">
      <c r="A206" s="10"/>
    </row>
    <row r="207" ht="12.75">
      <c r="A207" s="10"/>
    </row>
    <row r="208" ht="12.75">
      <c r="A208" s="10"/>
    </row>
    <row r="209" ht="12.75">
      <c r="A209" s="10"/>
    </row>
    <row r="210" ht="12.75">
      <c r="A210" s="10"/>
    </row>
    <row r="211" ht="12.75">
      <c r="A211" s="10"/>
    </row>
    <row r="212" ht="12.75">
      <c r="A212" s="10"/>
    </row>
    <row r="213" ht="12.75">
      <c r="A213" s="10"/>
    </row>
    <row r="214" ht="12.75">
      <c r="A214" s="10"/>
    </row>
    <row r="215" ht="12.75">
      <c r="A215" s="10"/>
    </row>
    <row r="216" ht="12.75">
      <c r="A216" s="10"/>
    </row>
    <row r="217" ht="12.75">
      <c r="A217" s="10"/>
    </row>
    <row r="218" ht="12.75">
      <c r="A218" s="10"/>
    </row>
    <row r="219" ht="12.75">
      <c r="A219" s="10"/>
    </row>
    <row r="220" ht="12.75">
      <c r="A220" s="10"/>
    </row>
    <row r="221" ht="12.75">
      <c r="A221" s="10"/>
    </row>
    <row r="222" ht="12.75">
      <c r="A222" s="10"/>
    </row>
    <row r="223" ht="12.75">
      <c r="A223" s="10"/>
    </row>
    <row r="224" ht="12.75">
      <c r="A224" s="10"/>
    </row>
    <row r="225" ht="12.75">
      <c r="A225" s="10"/>
    </row>
    <row r="226" ht="12.75">
      <c r="A226" s="10"/>
    </row>
    <row r="227" ht="12.75">
      <c r="A227" s="10"/>
    </row>
    <row r="228" ht="12.75">
      <c r="A228" s="10"/>
    </row>
    <row r="229" ht="12.75">
      <c r="A229" s="10"/>
    </row>
    <row r="230" ht="12.75">
      <c r="A230" s="10"/>
    </row>
    <row r="231" ht="12.75">
      <c r="A231" s="10"/>
    </row>
    <row r="232" ht="12.75">
      <c r="A232" s="10"/>
    </row>
    <row r="233" ht="12.75">
      <c r="A233" s="10"/>
    </row>
    <row r="234" ht="12.75">
      <c r="A234" s="10"/>
    </row>
    <row r="235" ht="12.75">
      <c r="A235" s="10"/>
    </row>
    <row r="236" ht="12.75">
      <c r="A236" s="10"/>
    </row>
    <row r="237" ht="12.75">
      <c r="A237" s="10"/>
    </row>
    <row r="238" ht="12.75">
      <c r="A238" s="10"/>
    </row>
    <row r="239" ht="12.75">
      <c r="A239" s="10"/>
    </row>
    <row r="240" ht="12.75">
      <c r="A240" s="10"/>
    </row>
    <row r="241" ht="12.75">
      <c r="A241" s="10"/>
    </row>
    <row r="242" ht="12.75">
      <c r="A242" s="10"/>
    </row>
    <row r="243" ht="12.75">
      <c r="A243" s="10"/>
    </row>
    <row r="244" ht="12.75">
      <c r="A244" s="10"/>
    </row>
    <row r="245" ht="12.75">
      <c r="A245" s="10"/>
    </row>
    <row r="246" ht="12.75">
      <c r="A246" s="10"/>
    </row>
    <row r="247" ht="12.75">
      <c r="A247" s="10"/>
    </row>
    <row r="248" ht="12.75">
      <c r="A248" s="10"/>
    </row>
    <row r="249" ht="12.75">
      <c r="A249" s="10"/>
    </row>
    <row r="250" ht="12.75">
      <c r="A250" s="10"/>
    </row>
    <row r="251" ht="12.75">
      <c r="A251" s="10"/>
    </row>
    <row r="252" ht="12.75">
      <c r="A252" s="10"/>
    </row>
    <row r="253" ht="12.75">
      <c r="A253" s="10"/>
    </row>
    <row r="254" ht="12.75">
      <c r="A254" s="10"/>
    </row>
    <row r="255" ht="12.75">
      <c r="A255" s="10"/>
    </row>
    <row r="256" ht="12.75">
      <c r="A256" s="10"/>
    </row>
    <row r="257" ht="12.75">
      <c r="A257" s="10"/>
    </row>
    <row r="258" ht="12.75">
      <c r="A258" s="10"/>
    </row>
    <row r="259" ht="12.75">
      <c r="A259" s="10"/>
    </row>
    <row r="260" ht="12.75">
      <c r="A260" s="10"/>
    </row>
    <row r="261" ht="12.75">
      <c r="A261" s="10"/>
    </row>
    <row r="262" ht="12.75">
      <c r="A262" s="10"/>
    </row>
    <row r="263" ht="12.75">
      <c r="A263" s="10"/>
    </row>
    <row r="264" ht="12.75">
      <c r="A264" s="10"/>
    </row>
    <row r="265" ht="12.75">
      <c r="A265" s="10"/>
    </row>
    <row r="266" ht="12.75">
      <c r="A266" s="10"/>
    </row>
    <row r="267" ht="12.75">
      <c r="A267" s="10"/>
    </row>
    <row r="268" ht="12.75">
      <c r="A268" s="10"/>
    </row>
    <row r="269" ht="12.75">
      <c r="A269" s="10"/>
    </row>
    <row r="270" ht="12.75">
      <c r="A270" s="10"/>
    </row>
    <row r="271" ht="12.75">
      <c r="A271" s="10"/>
    </row>
    <row r="272" ht="12.75">
      <c r="A272" s="10"/>
    </row>
    <row r="273" ht="12.75">
      <c r="A273" s="10"/>
    </row>
    <row r="274" ht="12.75">
      <c r="A274" s="10"/>
    </row>
    <row r="275" ht="12.75">
      <c r="A275" s="10"/>
    </row>
    <row r="276" ht="12.75">
      <c r="A276" s="10"/>
    </row>
    <row r="277" ht="12.75">
      <c r="A277" s="10"/>
    </row>
    <row r="278" ht="12.75">
      <c r="A278" s="10"/>
    </row>
    <row r="279" ht="12.75">
      <c r="A279" s="10"/>
    </row>
    <row r="280" ht="12.75">
      <c r="A280" s="10"/>
    </row>
    <row r="281" ht="12.75">
      <c r="A281" s="10"/>
    </row>
    <row r="282" ht="12.75">
      <c r="A282" s="10"/>
    </row>
    <row r="283" ht="12.75">
      <c r="A283" s="10"/>
    </row>
    <row r="284" ht="12.75">
      <c r="A284" s="10"/>
    </row>
    <row r="285" ht="12.75">
      <c r="A285" s="10"/>
    </row>
    <row r="286" ht="12.75">
      <c r="A286" s="10"/>
    </row>
    <row r="287" ht="12.75">
      <c r="A287" s="10"/>
    </row>
    <row r="288" ht="12.75">
      <c r="A288" s="10"/>
    </row>
    <row r="289" ht="12.75">
      <c r="A289" s="10"/>
    </row>
    <row r="290" ht="12.75">
      <c r="A290" s="10"/>
    </row>
    <row r="291" ht="12.75">
      <c r="A291" s="10"/>
    </row>
    <row r="292" ht="12.75">
      <c r="A292" s="10"/>
    </row>
    <row r="293" ht="12.75">
      <c r="A293" s="10"/>
    </row>
    <row r="294" ht="12.75">
      <c r="A294" s="10"/>
    </row>
    <row r="295" ht="12.75">
      <c r="A295" s="10"/>
    </row>
    <row r="296" ht="12.75">
      <c r="A296" s="10"/>
    </row>
    <row r="297" ht="12.75">
      <c r="A297" s="10"/>
    </row>
    <row r="298" ht="12.75">
      <c r="A298" s="10"/>
    </row>
    <row r="299" ht="12.75">
      <c r="A299" s="10"/>
    </row>
    <row r="300" ht="12.75">
      <c r="A300" s="10"/>
    </row>
    <row r="301" ht="12.75">
      <c r="A301" s="10"/>
    </row>
    <row r="302" ht="12.75">
      <c r="A302" s="10"/>
    </row>
    <row r="303" ht="12.75">
      <c r="A303" s="10"/>
    </row>
    <row r="304" ht="12.75">
      <c r="A304" s="10"/>
    </row>
    <row r="305" ht="12.75">
      <c r="A305" s="10"/>
    </row>
    <row r="306" ht="12.75">
      <c r="A306" s="10"/>
    </row>
    <row r="307" ht="12.75">
      <c r="A307" s="10"/>
    </row>
    <row r="308" ht="12.75">
      <c r="A308" s="10"/>
    </row>
    <row r="309" ht="12.75">
      <c r="A309" s="10"/>
    </row>
    <row r="310" ht="12.75">
      <c r="A310" s="10"/>
    </row>
    <row r="311" ht="12.75">
      <c r="A311" s="10"/>
    </row>
    <row r="312" ht="12.75">
      <c r="A312" s="10"/>
    </row>
    <row r="313" ht="12.75">
      <c r="A313" s="10"/>
    </row>
    <row r="314" ht="12.75">
      <c r="A314" s="10"/>
    </row>
    <row r="315" ht="12.75">
      <c r="A315" s="10"/>
    </row>
    <row r="316" ht="12.75">
      <c r="A316" s="10"/>
    </row>
    <row r="317" ht="12.75">
      <c r="A317" s="10"/>
    </row>
    <row r="318" ht="12.75">
      <c r="A318" s="10"/>
    </row>
    <row r="319" ht="12.75">
      <c r="A319" s="10"/>
    </row>
    <row r="320" ht="12.75">
      <c r="A320" s="10"/>
    </row>
    <row r="321" ht="12.75">
      <c r="A321" s="10"/>
    </row>
    <row r="322" ht="12.75">
      <c r="A322" s="10"/>
    </row>
    <row r="323" ht="12.75">
      <c r="A323" s="10"/>
    </row>
    <row r="324" ht="12.75">
      <c r="A324" s="10"/>
    </row>
    <row r="325" ht="12.75">
      <c r="A325" s="10"/>
    </row>
    <row r="326" ht="12.75">
      <c r="A326" s="10"/>
    </row>
    <row r="327" ht="12.75">
      <c r="A327" s="10"/>
    </row>
    <row r="328" ht="12.75">
      <c r="A328" s="10"/>
    </row>
    <row r="329" ht="12.75">
      <c r="A329" s="10"/>
    </row>
    <row r="330" ht="12.75">
      <c r="A330" s="10"/>
    </row>
    <row r="331" ht="12.75">
      <c r="A331" s="10"/>
    </row>
    <row r="332" ht="12.75">
      <c r="A332" s="10"/>
    </row>
    <row r="333" ht="12.75">
      <c r="A333" s="10"/>
    </row>
    <row r="334" ht="12.75">
      <c r="A334" s="10"/>
    </row>
    <row r="335" ht="12.75">
      <c r="A335" s="10"/>
    </row>
    <row r="336" ht="12.75">
      <c r="A336" s="10"/>
    </row>
    <row r="337" ht="12.75">
      <c r="A337" s="10"/>
    </row>
    <row r="338" ht="12.75">
      <c r="A338" s="10"/>
    </row>
    <row r="339" ht="12.75">
      <c r="A339" s="10"/>
    </row>
    <row r="340" ht="12.75">
      <c r="A340" s="10"/>
    </row>
    <row r="341" ht="12.75">
      <c r="A341" s="10"/>
    </row>
    <row r="342" ht="12.75">
      <c r="A342" s="10"/>
    </row>
    <row r="343" ht="12.75">
      <c r="A343" s="10"/>
    </row>
    <row r="344" ht="12.75">
      <c r="A344" s="10"/>
    </row>
    <row r="345" ht="12.75">
      <c r="A345" s="10"/>
    </row>
    <row r="346" ht="12.75">
      <c r="A346" s="10"/>
    </row>
    <row r="347" ht="12.75">
      <c r="A347" s="10"/>
    </row>
    <row r="348" ht="12.75">
      <c r="A348" s="10"/>
    </row>
    <row r="349" ht="12.75">
      <c r="A349" s="10"/>
    </row>
    <row r="350" ht="12.75">
      <c r="A350" s="10"/>
    </row>
    <row r="351" ht="12.75">
      <c r="A351" s="10"/>
    </row>
    <row r="352" ht="12.75">
      <c r="A352" s="10"/>
    </row>
    <row r="353" ht="12.75">
      <c r="A353" s="10"/>
    </row>
    <row r="354" ht="12.75">
      <c r="A354" s="10"/>
    </row>
    <row r="355" ht="12.75">
      <c r="A355" s="10"/>
    </row>
    <row r="356" ht="12.75">
      <c r="A356" s="10"/>
    </row>
    <row r="357" ht="12.75">
      <c r="A357" s="10"/>
    </row>
    <row r="358" ht="12.75">
      <c r="A358" s="10"/>
    </row>
    <row r="359" ht="12.75">
      <c r="A359" s="10"/>
    </row>
    <row r="360" ht="12.75">
      <c r="A360" s="10"/>
    </row>
    <row r="361" ht="12.75">
      <c r="A361" s="10"/>
    </row>
    <row r="362" ht="12.75">
      <c r="A362" s="10"/>
    </row>
    <row r="363" ht="12.75">
      <c r="A363" s="10"/>
    </row>
    <row r="364" ht="12.75">
      <c r="A364" s="10"/>
    </row>
    <row r="365" ht="12.75">
      <c r="A365" s="10"/>
    </row>
    <row r="366" ht="12.75">
      <c r="A366" s="10"/>
    </row>
    <row r="367" ht="12.75">
      <c r="A367" s="10"/>
    </row>
    <row r="368" ht="12.75">
      <c r="A368" s="10"/>
    </row>
    <row r="369" ht="12.75">
      <c r="A369" s="10"/>
    </row>
    <row r="370" ht="12.75">
      <c r="A370" s="10"/>
    </row>
    <row r="371" ht="12.75">
      <c r="A371" s="10"/>
    </row>
    <row r="372" ht="12.75">
      <c r="A372" s="10"/>
    </row>
    <row r="373" ht="12.75">
      <c r="A373" s="10"/>
    </row>
    <row r="374" ht="12.75">
      <c r="A374" s="10"/>
    </row>
    <row r="375" ht="12.75">
      <c r="A375" s="10"/>
    </row>
    <row r="376" ht="12.75">
      <c r="A376" s="10"/>
    </row>
    <row r="377" ht="12.75">
      <c r="A377" s="10"/>
    </row>
    <row r="378" ht="12.75">
      <c r="A378" s="10"/>
    </row>
    <row r="379" ht="12.75">
      <c r="A379" s="10"/>
    </row>
    <row r="380" ht="12.75">
      <c r="A380" s="10"/>
    </row>
    <row r="381" ht="12.75">
      <c r="A381" s="10"/>
    </row>
    <row r="382" ht="12.75">
      <c r="A382" s="10"/>
    </row>
    <row r="383" ht="12.75">
      <c r="A383" s="10"/>
    </row>
    <row r="384" ht="12.75">
      <c r="A384" s="10"/>
    </row>
    <row r="385" ht="12.75">
      <c r="A385" s="10"/>
    </row>
    <row r="386" ht="12.75">
      <c r="A386" s="10"/>
    </row>
    <row r="387" ht="12.75">
      <c r="A387" s="10"/>
    </row>
    <row r="388" ht="12.75">
      <c r="A388" s="10"/>
    </row>
    <row r="389" ht="12.75">
      <c r="A389" s="10"/>
    </row>
    <row r="390" ht="12.75">
      <c r="A390" s="10"/>
    </row>
    <row r="391" ht="12.75">
      <c r="A391" s="10"/>
    </row>
    <row r="392" ht="12.75">
      <c r="A392" s="10"/>
    </row>
    <row r="393" ht="12.75">
      <c r="A393" s="10"/>
    </row>
    <row r="394" ht="12.75">
      <c r="A394" s="10"/>
    </row>
    <row r="395" ht="12.75">
      <c r="A395" s="10"/>
    </row>
    <row r="396" ht="12.75">
      <c r="A396" s="10"/>
    </row>
    <row r="397" ht="12.75">
      <c r="A397" s="10"/>
    </row>
    <row r="398" ht="12.75">
      <c r="A398" s="10"/>
    </row>
    <row r="399" ht="12.75">
      <c r="A399" s="10"/>
    </row>
    <row r="400" ht="12.75">
      <c r="A400" s="10"/>
    </row>
    <row r="401" ht="12.75">
      <c r="A401" s="10"/>
    </row>
    <row r="402" ht="12.75">
      <c r="A402" s="10"/>
    </row>
    <row r="403" ht="12.75">
      <c r="A403" s="10"/>
    </row>
    <row r="404" ht="12.75">
      <c r="A404" s="10"/>
    </row>
    <row r="405" ht="12.75">
      <c r="A405" s="10"/>
    </row>
    <row r="406" ht="12.75">
      <c r="A406" s="10"/>
    </row>
    <row r="407" ht="12.75">
      <c r="A407" s="10"/>
    </row>
    <row r="408" ht="12.75">
      <c r="A408" s="10"/>
    </row>
    <row r="409" ht="12.75">
      <c r="A409" s="10"/>
    </row>
    <row r="410" ht="12.75">
      <c r="A410" s="10"/>
    </row>
    <row r="411" ht="12.75">
      <c r="A411" s="10"/>
    </row>
    <row r="412" ht="12.75">
      <c r="A412" s="10"/>
    </row>
    <row r="413" ht="12.75">
      <c r="A413" s="10"/>
    </row>
    <row r="414" ht="12.75">
      <c r="A414" s="10"/>
    </row>
    <row r="415" ht="12.75">
      <c r="A415" s="10"/>
    </row>
    <row r="416" ht="12.75">
      <c r="A416" s="10"/>
    </row>
    <row r="417" ht="12.75">
      <c r="A417" s="10"/>
    </row>
    <row r="418" ht="12.75">
      <c r="A418" s="10"/>
    </row>
    <row r="419" ht="12.75">
      <c r="A419" s="10"/>
    </row>
    <row r="420" ht="12.75">
      <c r="A420" s="10"/>
    </row>
    <row r="421" ht="12.75">
      <c r="A421" s="10"/>
    </row>
    <row r="422" ht="12.75">
      <c r="A422" s="10"/>
    </row>
    <row r="423" ht="12.75">
      <c r="A423" s="10"/>
    </row>
    <row r="424" ht="12.75">
      <c r="A424" s="10"/>
    </row>
    <row r="425" ht="12.75">
      <c r="A425" s="10"/>
    </row>
    <row r="426" ht="12.75">
      <c r="A426" s="10"/>
    </row>
    <row r="427" ht="12.75">
      <c r="A427" s="10"/>
    </row>
    <row r="428" ht="12.75">
      <c r="A428" s="10"/>
    </row>
    <row r="429" ht="12.75">
      <c r="A429" s="10"/>
    </row>
    <row r="430" ht="12.75">
      <c r="A430" s="10"/>
    </row>
    <row r="431" ht="12.75">
      <c r="A431" s="10"/>
    </row>
    <row r="432" ht="12.75">
      <c r="A432" s="10"/>
    </row>
    <row r="433" ht="12.75">
      <c r="A433" s="10"/>
    </row>
    <row r="434" ht="12.75">
      <c r="A434" s="10"/>
    </row>
    <row r="435" ht="12.75">
      <c r="A435" s="10"/>
    </row>
    <row r="436" ht="12.75">
      <c r="A436" s="10"/>
    </row>
    <row r="437" ht="12.75">
      <c r="A437" s="10"/>
    </row>
    <row r="438" ht="12.75">
      <c r="A438" s="10"/>
    </row>
    <row r="439" ht="12.75">
      <c r="A439" s="10"/>
    </row>
    <row r="440" ht="12.75">
      <c r="A440" s="10"/>
    </row>
    <row r="441" ht="12.75">
      <c r="A441" s="10"/>
    </row>
    <row r="442" ht="12.75">
      <c r="A442" s="10"/>
    </row>
    <row r="443" ht="12.75">
      <c r="A443" s="10"/>
    </row>
    <row r="444" ht="12.75">
      <c r="A444" s="10"/>
    </row>
    <row r="445" ht="12.75">
      <c r="A445" s="10"/>
    </row>
    <row r="446" ht="12.75">
      <c r="A446" s="10"/>
    </row>
    <row r="447" ht="12.75">
      <c r="A447" s="10"/>
    </row>
    <row r="448" ht="12.75">
      <c r="A448" s="10"/>
    </row>
    <row r="449" ht="12.75">
      <c r="A449" s="10"/>
    </row>
    <row r="450" ht="12.75">
      <c r="A450" s="10"/>
    </row>
    <row r="451" ht="12.75">
      <c r="A451" s="10"/>
    </row>
    <row r="452" ht="12.75">
      <c r="A452" s="10"/>
    </row>
    <row r="453" ht="12.75">
      <c r="A453" s="10"/>
    </row>
    <row r="454" ht="12.75">
      <c r="A454" s="10"/>
    </row>
    <row r="455" ht="12.75">
      <c r="A455" s="10"/>
    </row>
    <row r="456" ht="12.75">
      <c r="A456" s="10"/>
    </row>
    <row r="457" ht="12.75">
      <c r="A457" s="10"/>
    </row>
    <row r="458" ht="12.75">
      <c r="A458" s="10"/>
    </row>
    <row r="459" ht="12.75">
      <c r="A459" s="10"/>
    </row>
    <row r="460" ht="12.75">
      <c r="A460" s="10"/>
    </row>
    <row r="461" ht="12.75">
      <c r="A461" s="10"/>
    </row>
    <row r="462" ht="12.75">
      <c r="A462" s="10"/>
    </row>
    <row r="463" ht="12.75">
      <c r="A463" s="10"/>
    </row>
    <row r="464" ht="12.75">
      <c r="A464" s="10"/>
    </row>
    <row r="465" ht="12.75">
      <c r="A465" s="10"/>
    </row>
    <row r="466" ht="12.75">
      <c r="A466" s="10"/>
    </row>
    <row r="467" ht="12.75">
      <c r="A467" s="10"/>
    </row>
    <row r="468" ht="12.75">
      <c r="A468" s="10"/>
    </row>
    <row r="469" ht="12.75">
      <c r="A469" s="10"/>
    </row>
    <row r="470" ht="12.75">
      <c r="A470" s="10"/>
    </row>
    <row r="471" ht="12.75">
      <c r="A471" s="10"/>
    </row>
    <row r="472" ht="12.75">
      <c r="A472" s="10"/>
    </row>
    <row r="473" ht="12.75">
      <c r="A473" s="10"/>
    </row>
    <row r="474" ht="12.75">
      <c r="A474" s="10"/>
    </row>
    <row r="475" ht="12.75">
      <c r="A475" s="10"/>
    </row>
    <row r="476" ht="12.75">
      <c r="A476" s="10"/>
    </row>
    <row r="477" ht="12.75">
      <c r="A477" s="10"/>
    </row>
    <row r="478" ht="12.75">
      <c r="A478" s="10"/>
    </row>
    <row r="479" ht="12.75">
      <c r="A479" s="10"/>
    </row>
    <row r="480" ht="12.75">
      <c r="A480" s="10"/>
    </row>
    <row r="481" ht="12.75">
      <c r="A481" s="10"/>
    </row>
    <row r="482" ht="12.75">
      <c r="A482" s="10"/>
    </row>
    <row r="483" ht="12.75">
      <c r="A483" s="10"/>
    </row>
    <row r="484" ht="12.75">
      <c r="A484" s="10"/>
    </row>
    <row r="485" ht="12.75">
      <c r="A485" s="10"/>
    </row>
    <row r="486" ht="12.75">
      <c r="A486" s="10"/>
    </row>
    <row r="487" ht="12.75">
      <c r="A487" s="10"/>
    </row>
    <row r="488" ht="12.75">
      <c r="A488" s="10"/>
    </row>
    <row r="489" ht="12.75">
      <c r="A489" s="10"/>
    </row>
    <row r="490" ht="12.75">
      <c r="A490" s="10"/>
    </row>
    <row r="491" ht="12.75">
      <c r="A491" s="10"/>
    </row>
    <row r="492" ht="12.75">
      <c r="A492" s="10"/>
    </row>
    <row r="493" ht="12.75">
      <c r="A493" s="10"/>
    </row>
    <row r="494" ht="12.75">
      <c r="A494" s="10"/>
    </row>
    <row r="495" ht="12.75">
      <c r="A495" s="10"/>
    </row>
    <row r="496" ht="12.75">
      <c r="A496" s="10"/>
    </row>
    <row r="497" ht="12.75">
      <c r="A497" s="10"/>
    </row>
    <row r="498" ht="12.75">
      <c r="A498" s="10"/>
    </row>
    <row r="499" ht="12.75">
      <c r="A499" s="10"/>
    </row>
    <row r="500" ht="12.75">
      <c r="A500" s="10"/>
    </row>
    <row r="501" ht="12.75">
      <c r="A501" s="10"/>
    </row>
    <row r="502" ht="12.75">
      <c r="A502" s="10"/>
    </row>
    <row r="503" ht="12.75">
      <c r="A503" s="10"/>
    </row>
    <row r="504" ht="12.75">
      <c r="A504" s="10"/>
    </row>
    <row r="505" ht="12.75">
      <c r="A505" s="10"/>
    </row>
    <row r="506" ht="12.75">
      <c r="A506" s="10"/>
    </row>
    <row r="507" ht="12.75">
      <c r="A507" s="10"/>
    </row>
    <row r="508" ht="12.75">
      <c r="A508" s="10"/>
    </row>
    <row r="509" ht="12.75">
      <c r="A509" s="10"/>
    </row>
    <row r="510" ht="12.75">
      <c r="A510" s="10"/>
    </row>
    <row r="511" ht="12.75">
      <c r="A511" s="10"/>
    </row>
    <row r="512" ht="12.75">
      <c r="A512" s="10"/>
    </row>
    <row r="513" ht="12.75">
      <c r="A513" s="10"/>
    </row>
    <row r="514" ht="12.75">
      <c r="A514" s="10"/>
    </row>
    <row r="515" ht="12.75">
      <c r="A515" s="10"/>
    </row>
    <row r="516" ht="12.75">
      <c r="A516" s="10"/>
    </row>
    <row r="517" ht="12.75">
      <c r="A517" s="10"/>
    </row>
    <row r="518" ht="12.75">
      <c r="A518" s="10"/>
    </row>
    <row r="519" ht="12.75">
      <c r="A519" s="10"/>
    </row>
    <row r="520" ht="12.75">
      <c r="A520" s="10"/>
    </row>
    <row r="521" ht="12.75">
      <c r="A521" s="10"/>
    </row>
    <row r="522" ht="12.75">
      <c r="A522" s="10"/>
    </row>
    <row r="523" ht="12.75">
      <c r="A523" s="10"/>
    </row>
    <row r="524" ht="12.75">
      <c r="A524" s="10"/>
    </row>
    <row r="525" ht="12.75">
      <c r="A525" s="10"/>
    </row>
    <row r="526" ht="12.75">
      <c r="A526" s="10"/>
    </row>
    <row r="527" ht="12.75">
      <c r="A527" s="10"/>
    </row>
    <row r="528" ht="12.75">
      <c r="A528" s="10"/>
    </row>
    <row r="529" ht="12.75">
      <c r="A529" s="10"/>
    </row>
    <row r="530" ht="12.75">
      <c r="A530" s="10"/>
    </row>
    <row r="531" ht="12.75">
      <c r="A531" s="10"/>
    </row>
    <row r="532" ht="12.75">
      <c r="A532" s="10"/>
    </row>
    <row r="533" ht="12.75">
      <c r="A533" s="10"/>
    </row>
    <row r="534" ht="12.75">
      <c r="A534" s="10"/>
    </row>
    <row r="535" ht="12.75">
      <c r="A535" s="10"/>
    </row>
    <row r="536" ht="12.75">
      <c r="A536" s="10"/>
    </row>
    <row r="537" ht="12.75">
      <c r="A537" s="10"/>
    </row>
    <row r="538" ht="12.75">
      <c r="A538" s="10"/>
    </row>
    <row r="539" ht="12.75">
      <c r="A539" s="10"/>
    </row>
    <row r="540" ht="12.75">
      <c r="A540" s="10"/>
    </row>
    <row r="541" ht="12.75">
      <c r="A541" s="10"/>
    </row>
    <row r="542" ht="12.75">
      <c r="A542" s="10"/>
    </row>
    <row r="543" ht="12.75">
      <c r="A543" s="10"/>
    </row>
    <row r="544" ht="12.75">
      <c r="A544" s="10"/>
    </row>
    <row r="545" ht="12.75">
      <c r="A545" s="10"/>
    </row>
    <row r="546" ht="12.75">
      <c r="A546" s="10"/>
    </row>
    <row r="547" ht="12.75">
      <c r="A547" s="10"/>
    </row>
    <row r="548" ht="12.75">
      <c r="A548" s="10"/>
    </row>
    <row r="549" ht="12.75">
      <c r="A549" s="10"/>
    </row>
    <row r="550" ht="12.75">
      <c r="A550" s="10"/>
    </row>
    <row r="551" ht="12.75">
      <c r="A551" s="10"/>
    </row>
    <row r="552" ht="12.75">
      <c r="A552" s="10"/>
    </row>
    <row r="553" ht="12.75">
      <c r="A553" s="10"/>
    </row>
    <row r="554" ht="12.75">
      <c r="A554" s="10"/>
    </row>
    <row r="555" ht="12.75">
      <c r="A555" s="10"/>
    </row>
    <row r="556" ht="12.75">
      <c r="A556" s="10"/>
    </row>
    <row r="557" ht="12.75">
      <c r="A557" s="10"/>
    </row>
    <row r="558" ht="12.75">
      <c r="A558" s="10"/>
    </row>
    <row r="559" ht="12.75">
      <c r="A559" s="10"/>
    </row>
    <row r="560" ht="12.75">
      <c r="A560" s="10"/>
    </row>
    <row r="561" ht="12.75">
      <c r="A561" s="10"/>
    </row>
    <row r="562" ht="12.75">
      <c r="A562" s="10"/>
    </row>
    <row r="563" ht="12.75">
      <c r="A563" s="10"/>
    </row>
    <row r="564" ht="12.75">
      <c r="A564" s="10"/>
    </row>
    <row r="565" ht="12.75">
      <c r="A565" s="10"/>
    </row>
    <row r="566" ht="12.75">
      <c r="A566" s="10"/>
    </row>
    <row r="567" ht="12.75">
      <c r="A567" s="10"/>
    </row>
    <row r="568" ht="12.75">
      <c r="A568" s="10"/>
    </row>
    <row r="569" ht="12.75">
      <c r="A569" s="10"/>
    </row>
    <row r="570" ht="12.75">
      <c r="A570" s="10"/>
    </row>
    <row r="571" ht="12.75">
      <c r="A571" s="10"/>
    </row>
    <row r="572" ht="12.75">
      <c r="A572" s="10"/>
    </row>
    <row r="573" ht="12.75">
      <c r="A573" s="10"/>
    </row>
    <row r="574" ht="12.75">
      <c r="A574" s="10"/>
    </row>
    <row r="575" ht="12.75">
      <c r="A575" s="10"/>
    </row>
    <row r="576" ht="12.75">
      <c r="A576" s="10"/>
    </row>
    <row r="577" ht="12.75">
      <c r="A577" s="10"/>
    </row>
    <row r="578" ht="12.75">
      <c r="A578" s="10"/>
    </row>
    <row r="579" ht="12.75">
      <c r="A579" s="10"/>
    </row>
    <row r="580" ht="12.75">
      <c r="A580" s="10"/>
    </row>
    <row r="581" ht="12.75">
      <c r="A581" s="10"/>
    </row>
    <row r="582" ht="12.75">
      <c r="A582" s="10"/>
    </row>
    <row r="583" ht="12.75">
      <c r="A583" s="10"/>
    </row>
    <row r="584" ht="12.75">
      <c r="A584" s="10"/>
    </row>
    <row r="585" ht="12.75">
      <c r="A585" s="10"/>
    </row>
    <row r="586" ht="12.75">
      <c r="A586" s="10"/>
    </row>
    <row r="587" ht="12.75">
      <c r="A587" s="10"/>
    </row>
    <row r="588" ht="12.75">
      <c r="A588" s="10"/>
    </row>
    <row r="589" ht="12.75">
      <c r="A589" s="10"/>
    </row>
    <row r="590" ht="12.75">
      <c r="A590" s="10"/>
    </row>
    <row r="591" ht="12.75">
      <c r="A591" s="10"/>
    </row>
    <row r="592" ht="12.75">
      <c r="A592" s="10"/>
    </row>
    <row r="593" ht="12.75">
      <c r="A593" s="10"/>
    </row>
    <row r="594" ht="12.75">
      <c r="A594" s="10"/>
    </row>
    <row r="595" ht="12.75">
      <c r="A595" s="10"/>
    </row>
    <row r="596" ht="12.75">
      <c r="A596" s="10"/>
    </row>
    <row r="597" ht="12.75">
      <c r="A597" s="10"/>
    </row>
    <row r="598" ht="12.75">
      <c r="A598" s="10"/>
    </row>
    <row r="599" ht="12.75">
      <c r="A599" s="10"/>
    </row>
    <row r="600" ht="12.75">
      <c r="A600" s="10"/>
    </row>
    <row r="601" ht="12.75">
      <c r="A601" s="10"/>
    </row>
    <row r="602" ht="12.75">
      <c r="A602" s="10"/>
    </row>
    <row r="603" ht="12.75">
      <c r="A603" s="10"/>
    </row>
    <row r="604" ht="12.75">
      <c r="A604" s="10"/>
    </row>
    <row r="605" ht="12.75">
      <c r="A605" s="10"/>
    </row>
    <row r="606" ht="12.75">
      <c r="A606" s="10"/>
    </row>
    <row r="607" ht="12.75">
      <c r="A607" s="10"/>
    </row>
    <row r="608" ht="12.75">
      <c r="A608" s="10"/>
    </row>
    <row r="609" ht="12.75">
      <c r="A609" s="10"/>
    </row>
    <row r="610" ht="12.75">
      <c r="A610" s="10"/>
    </row>
    <row r="611" ht="12.75">
      <c r="A611" s="10"/>
    </row>
    <row r="612" ht="12.75">
      <c r="A612" s="10"/>
    </row>
    <row r="613" ht="12.75">
      <c r="A613" s="10"/>
    </row>
    <row r="614" ht="12.75">
      <c r="A614" s="10"/>
    </row>
    <row r="615" ht="12.75">
      <c r="A615" s="10"/>
    </row>
    <row r="616" ht="12.75">
      <c r="A616" s="10"/>
    </row>
    <row r="617" ht="12.75">
      <c r="A617" s="10"/>
    </row>
    <row r="618" ht="12.75">
      <c r="A618" s="10"/>
    </row>
    <row r="619" ht="12.75">
      <c r="A619" s="10"/>
    </row>
    <row r="620" ht="12.75">
      <c r="A620" s="10"/>
    </row>
    <row r="621" ht="12.75">
      <c r="A621" s="10"/>
    </row>
    <row r="622" ht="12.75">
      <c r="A622" s="10"/>
    </row>
    <row r="623" ht="12.75">
      <c r="A623" s="10"/>
    </row>
    <row r="624" ht="12.75">
      <c r="A624" s="10"/>
    </row>
    <row r="625" ht="12.75">
      <c r="A625" s="10"/>
    </row>
    <row r="626" ht="12.75">
      <c r="A626" s="10"/>
    </row>
    <row r="627" ht="12.75">
      <c r="A627" s="10"/>
    </row>
    <row r="628" ht="12.75">
      <c r="A628" s="10"/>
    </row>
    <row r="629" ht="12.75">
      <c r="A629" s="10"/>
    </row>
    <row r="630" ht="12.75">
      <c r="A630" s="10"/>
    </row>
    <row r="631" ht="12.75">
      <c r="A631" s="10"/>
    </row>
    <row r="632" ht="12.75">
      <c r="A632" s="10"/>
    </row>
    <row r="633" ht="12.75">
      <c r="A633" s="10"/>
    </row>
    <row r="634" ht="12.75">
      <c r="A634" s="10"/>
    </row>
    <row r="635" ht="12.75">
      <c r="A635" s="10"/>
    </row>
    <row r="636" ht="12.75">
      <c r="A636" s="10"/>
    </row>
    <row r="637" ht="12.75">
      <c r="A637" s="10"/>
    </row>
    <row r="638" ht="12.75">
      <c r="A638" s="10"/>
    </row>
    <row r="639" ht="12.75">
      <c r="A639" s="10"/>
    </row>
    <row r="640" ht="12.75">
      <c r="A640" s="10"/>
    </row>
    <row r="641" ht="12.75">
      <c r="A641" s="10"/>
    </row>
    <row r="642" ht="12.75">
      <c r="A642" s="10"/>
    </row>
    <row r="643" ht="12.75">
      <c r="A643" s="10"/>
    </row>
    <row r="644" ht="12.75">
      <c r="A644" s="10"/>
    </row>
    <row r="645" ht="12.75">
      <c r="A645" s="10"/>
    </row>
    <row r="646" ht="12.75">
      <c r="A646" s="10"/>
    </row>
    <row r="647" ht="12.75">
      <c r="A647" s="10"/>
    </row>
    <row r="648" ht="12.75">
      <c r="A648" s="10"/>
    </row>
    <row r="649" ht="12.75">
      <c r="A649" s="10"/>
    </row>
    <row r="650" ht="12.75">
      <c r="A650" s="10"/>
    </row>
    <row r="651" ht="12.75">
      <c r="A651" s="10"/>
    </row>
    <row r="652" ht="12.75">
      <c r="A652" s="10"/>
    </row>
    <row r="653" ht="12.75">
      <c r="A653" s="10"/>
    </row>
    <row r="654" ht="12.75">
      <c r="A654" s="10"/>
    </row>
    <row r="655" ht="12.75">
      <c r="A655" s="10"/>
    </row>
    <row r="656" ht="12.75">
      <c r="A656" s="10"/>
    </row>
    <row r="657" ht="12.75">
      <c r="A657" s="10"/>
    </row>
    <row r="658" ht="12.75">
      <c r="A658" s="10"/>
    </row>
    <row r="659" ht="12.75">
      <c r="A659" s="10"/>
    </row>
    <row r="660" ht="12.75">
      <c r="A660" s="10"/>
    </row>
    <row r="661" ht="12.75">
      <c r="A661" s="10"/>
    </row>
    <row r="662" ht="12.75">
      <c r="A662" s="10"/>
    </row>
    <row r="663" ht="12.75">
      <c r="A663" s="10"/>
    </row>
    <row r="664" ht="12.75">
      <c r="A664" s="10"/>
    </row>
    <row r="665" ht="12.75">
      <c r="A665" s="10"/>
    </row>
    <row r="666" ht="12.75">
      <c r="A666" s="10"/>
    </row>
    <row r="667" ht="12.75">
      <c r="A667" s="10"/>
    </row>
    <row r="668" ht="12.75">
      <c r="A668" s="10"/>
    </row>
    <row r="669" ht="12.75">
      <c r="A669" s="10"/>
    </row>
    <row r="670" ht="12.75">
      <c r="A670" s="10"/>
    </row>
    <row r="671" ht="12.75">
      <c r="A671" s="10"/>
    </row>
    <row r="672" ht="12.75">
      <c r="A672" s="10"/>
    </row>
    <row r="673" ht="12.75">
      <c r="A673" s="10"/>
    </row>
    <row r="674" ht="12.75">
      <c r="A674" s="10"/>
    </row>
    <row r="675" ht="12.75">
      <c r="A675" s="10"/>
    </row>
    <row r="676" ht="12.75">
      <c r="A676" s="10"/>
    </row>
    <row r="677" ht="12.75">
      <c r="A677" s="10"/>
    </row>
    <row r="678" ht="12.75">
      <c r="A678" s="10"/>
    </row>
    <row r="679" ht="12.75">
      <c r="A679" s="10"/>
    </row>
    <row r="680" ht="12.75">
      <c r="A680" s="10"/>
    </row>
    <row r="681" ht="12.75">
      <c r="A681" s="10"/>
    </row>
    <row r="682" ht="12.75">
      <c r="A682" s="10"/>
    </row>
    <row r="683" ht="12.75">
      <c r="A683" s="10"/>
    </row>
    <row r="684" ht="12.75">
      <c r="A684" s="10"/>
    </row>
    <row r="685" ht="12.75">
      <c r="A685" s="10"/>
    </row>
    <row r="686" ht="12.75">
      <c r="A686" s="10"/>
    </row>
    <row r="687" ht="12.75">
      <c r="A687" s="10"/>
    </row>
    <row r="688" ht="12.75">
      <c r="A688" s="10"/>
    </row>
    <row r="689" ht="12.75">
      <c r="A689" s="10"/>
    </row>
    <row r="690" ht="12.75">
      <c r="A690" s="10"/>
    </row>
    <row r="691" ht="12.75">
      <c r="A691" s="10"/>
    </row>
    <row r="692" ht="12.75">
      <c r="A692" s="10"/>
    </row>
    <row r="693" ht="12.75">
      <c r="A693" s="10"/>
    </row>
    <row r="694" ht="12.75">
      <c r="A694" s="10"/>
    </row>
    <row r="695" ht="12.75">
      <c r="A695" s="10"/>
    </row>
    <row r="696" ht="12.75">
      <c r="A696" s="10"/>
    </row>
    <row r="697" ht="12.75">
      <c r="A697" s="10"/>
    </row>
    <row r="698" ht="12.75">
      <c r="A698" s="10"/>
    </row>
    <row r="699" ht="12.75">
      <c r="A699" s="10"/>
    </row>
    <row r="700" ht="12.75">
      <c r="A700" s="10"/>
    </row>
    <row r="701" ht="12.75">
      <c r="A701" s="10"/>
    </row>
    <row r="702" ht="12.75">
      <c r="A702" s="10"/>
    </row>
    <row r="703" ht="12.75">
      <c r="A703" s="10"/>
    </row>
    <row r="704" ht="12.75">
      <c r="A704" s="10"/>
    </row>
    <row r="705" ht="12.75">
      <c r="A705" s="10"/>
    </row>
    <row r="706" ht="12.75">
      <c r="A706" s="10"/>
    </row>
    <row r="707" ht="12.75">
      <c r="A707" s="10"/>
    </row>
    <row r="708" ht="12.75">
      <c r="A708" s="10"/>
    </row>
    <row r="709" ht="12.75">
      <c r="A709" s="10"/>
    </row>
    <row r="710" ht="12.75">
      <c r="A710" s="10"/>
    </row>
    <row r="711" ht="12.75">
      <c r="A711" s="10"/>
    </row>
    <row r="712" ht="12.75">
      <c r="A712" s="10"/>
    </row>
    <row r="713" ht="12.75">
      <c r="A713" s="10"/>
    </row>
    <row r="714" ht="12.75">
      <c r="A714" s="10"/>
    </row>
    <row r="715" ht="12.75">
      <c r="A715" s="10"/>
    </row>
    <row r="716" ht="12.75">
      <c r="A716" s="10"/>
    </row>
    <row r="717" ht="12.75">
      <c r="A717" s="10"/>
    </row>
    <row r="718" ht="12.75">
      <c r="A718" s="10"/>
    </row>
    <row r="719" ht="12.75">
      <c r="A719" s="10"/>
    </row>
    <row r="720" ht="12.75">
      <c r="A720" s="10"/>
    </row>
    <row r="721" ht="12.75">
      <c r="A721" s="10"/>
    </row>
    <row r="722" ht="12.75">
      <c r="A722" s="10"/>
    </row>
    <row r="723" ht="12.75">
      <c r="A723" s="10"/>
    </row>
    <row r="724" ht="12.75">
      <c r="A724" s="10"/>
    </row>
    <row r="725" ht="12.75">
      <c r="A725" s="10"/>
    </row>
    <row r="726" ht="12.75">
      <c r="A726" s="10"/>
    </row>
    <row r="727" ht="12.75">
      <c r="A727" s="10"/>
    </row>
    <row r="728" ht="12.75">
      <c r="A728" s="10"/>
    </row>
    <row r="729" ht="12.75">
      <c r="A729" s="10"/>
    </row>
    <row r="730" ht="12.75">
      <c r="A730" s="10"/>
    </row>
    <row r="731" ht="12.75">
      <c r="A731" s="10"/>
    </row>
    <row r="732" ht="12.75">
      <c r="A732" s="10"/>
    </row>
    <row r="733" ht="12.75">
      <c r="A733" s="10"/>
    </row>
    <row r="734" ht="12.75">
      <c r="A734" s="10"/>
    </row>
    <row r="735" ht="12.75">
      <c r="A735" s="10"/>
    </row>
    <row r="736" ht="12.75">
      <c r="A736" s="10"/>
    </row>
    <row r="737" ht="12.75">
      <c r="A737" s="10"/>
    </row>
    <row r="738" ht="12.75">
      <c r="A738" s="10"/>
    </row>
    <row r="739" ht="12.75">
      <c r="A739" s="10"/>
    </row>
    <row r="740" ht="12.75">
      <c r="A740" s="10"/>
    </row>
    <row r="741" ht="12.75">
      <c r="A741" s="10"/>
    </row>
    <row r="742" ht="12.75">
      <c r="A742" s="10"/>
    </row>
    <row r="743" ht="12.75">
      <c r="A743" s="10"/>
    </row>
    <row r="744" ht="12.75">
      <c r="A744" s="10"/>
    </row>
    <row r="745" ht="12.75">
      <c r="A745" s="10"/>
    </row>
    <row r="746" ht="12.75">
      <c r="A746" s="10"/>
    </row>
    <row r="747" ht="12.75">
      <c r="A747" s="10"/>
    </row>
    <row r="748" ht="12.75">
      <c r="A748" s="10"/>
    </row>
    <row r="749" ht="12.75">
      <c r="A749" s="10"/>
    </row>
    <row r="750" ht="12.75">
      <c r="A750" s="10"/>
    </row>
    <row r="751" ht="12.75">
      <c r="A751" s="10"/>
    </row>
    <row r="752" ht="12.75">
      <c r="A752" s="10"/>
    </row>
    <row r="753" ht="12.75">
      <c r="A753" s="10"/>
    </row>
    <row r="754" ht="12.75">
      <c r="A754" s="10"/>
    </row>
    <row r="755" ht="12.75">
      <c r="A755" s="10"/>
    </row>
    <row r="756" ht="12.75">
      <c r="A756" s="10"/>
    </row>
    <row r="757" ht="12.75">
      <c r="A757" s="10"/>
    </row>
    <row r="758" ht="12.75">
      <c r="A758" s="10"/>
    </row>
    <row r="759" ht="12.75">
      <c r="A759" s="10"/>
    </row>
    <row r="760" ht="12.75">
      <c r="A760" s="10"/>
    </row>
    <row r="761" ht="12.75">
      <c r="A761" s="10"/>
    </row>
    <row r="762" ht="12.75">
      <c r="A762" s="10"/>
    </row>
    <row r="763" ht="12.75">
      <c r="A763" s="10"/>
    </row>
    <row r="764" ht="12.75">
      <c r="A764" s="10"/>
    </row>
    <row r="765" ht="12.75">
      <c r="A765" s="10"/>
    </row>
    <row r="766" ht="12.75">
      <c r="A766" s="10"/>
    </row>
    <row r="767" ht="12.75">
      <c r="A767" s="10"/>
    </row>
    <row r="768" ht="12.75">
      <c r="A768" s="10"/>
    </row>
    <row r="769" ht="12.75">
      <c r="A769" s="10"/>
    </row>
    <row r="770" ht="12.75">
      <c r="A770" s="10"/>
    </row>
    <row r="771" ht="12.75">
      <c r="A771" s="10"/>
    </row>
    <row r="772" ht="12.75">
      <c r="A772" s="10"/>
    </row>
    <row r="773" ht="12.75">
      <c r="A773" s="10"/>
    </row>
    <row r="774" ht="12.75">
      <c r="A774" s="10"/>
    </row>
    <row r="775" ht="12.75">
      <c r="A775" s="10"/>
    </row>
    <row r="776" ht="12.75">
      <c r="A776" s="10"/>
    </row>
    <row r="777" ht="12.75">
      <c r="A777" s="10"/>
    </row>
    <row r="778" ht="12.75">
      <c r="A778" s="10"/>
    </row>
    <row r="779" ht="12.75">
      <c r="A779" s="10"/>
    </row>
    <row r="780" ht="12.75">
      <c r="A780" s="10"/>
    </row>
    <row r="781" ht="12.75">
      <c r="A781" s="10"/>
    </row>
    <row r="782" ht="12.75">
      <c r="A782" s="10"/>
    </row>
    <row r="783" ht="12.75">
      <c r="A783" s="10"/>
    </row>
    <row r="784" ht="12.75">
      <c r="A784" s="10"/>
    </row>
    <row r="785" ht="12.75">
      <c r="A785" s="10"/>
    </row>
    <row r="786" ht="12.75">
      <c r="A786" s="10"/>
    </row>
    <row r="787" ht="12.75">
      <c r="A787" s="10"/>
    </row>
    <row r="788" ht="12.75">
      <c r="A788" s="10"/>
    </row>
    <row r="789" ht="12.75">
      <c r="A789" s="10"/>
    </row>
    <row r="790" ht="12.75">
      <c r="A790" s="10"/>
    </row>
    <row r="791" ht="12.75">
      <c r="A791" s="10"/>
    </row>
    <row r="792" ht="12.75">
      <c r="A792" s="10"/>
    </row>
    <row r="793" ht="12.75">
      <c r="A793" s="10"/>
    </row>
    <row r="794" ht="12.75">
      <c r="A794" s="10"/>
    </row>
    <row r="795" ht="12.75">
      <c r="A795" s="10"/>
    </row>
    <row r="796" ht="12.75">
      <c r="A796" s="10"/>
    </row>
    <row r="797" ht="12.75">
      <c r="A797" s="10"/>
    </row>
    <row r="798" ht="12.75">
      <c r="A798" s="10"/>
    </row>
    <row r="799" ht="12.75">
      <c r="A799" s="10"/>
    </row>
    <row r="800" ht="12.75">
      <c r="A800" s="10"/>
    </row>
    <row r="801" ht="12.75">
      <c r="A801" s="10"/>
    </row>
    <row r="802" ht="12.75">
      <c r="A802" s="10"/>
    </row>
    <row r="803" ht="12.75">
      <c r="A803" s="10"/>
    </row>
    <row r="804" ht="12.75">
      <c r="A804" s="10"/>
    </row>
    <row r="805" ht="12.75">
      <c r="A805" s="10"/>
    </row>
  </sheetData>
  <mergeCells count="1">
    <mergeCell ref="A1:B1"/>
  </mergeCells>
  <printOptions/>
  <pageMargins left="0.75" right="0.75" top="1" bottom="1" header="0.5" footer="0.5"/>
  <pageSetup fitToHeight="1" fitToWidth="1" horizontalDpi="300" verticalDpi="3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O42"/>
  <sheetViews>
    <sheetView tabSelected="1" zoomScale="75" zoomScaleNormal="75" workbookViewId="0" topLeftCell="A1">
      <pane xSplit="1" ySplit="5" topLeftCell="D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B1"/>
    </sheetView>
  </sheetViews>
  <sheetFormatPr defaultColWidth="9.140625" defaultRowHeight="12.75"/>
  <cols>
    <col min="1" max="1" width="28.140625" style="0" customWidth="1"/>
    <col min="2" max="2" width="15.8515625" style="0" bestFit="1" customWidth="1"/>
    <col min="3" max="3" width="16.140625" style="0" bestFit="1" customWidth="1"/>
    <col min="4" max="4" width="15.8515625" style="0" bestFit="1" customWidth="1"/>
    <col min="5" max="10" width="16.140625" style="0" bestFit="1" customWidth="1"/>
    <col min="11" max="13" width="13.140625" style="0" bestFit="1" customWidth="1"/>
    <col min="14" max="14" width="11.28125" style="0" bestFit="1" customWidth="1"/>
  </cols>
  <sheetData>
    <row r="1" spans="1:14" ht="22.5">
      <c r="A1" s="166" t="s">
        <v>49</v>
      </c>
      <c r="B1" s="167"/>
      <c r="C1" s="8"/>
      <c r="D1" s="9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9.5">
      <c r="A2" s="53" t="s">
        <v>13</v>
      </c>
      <c r="B2" s="12"/>
      <c r="C2" s="12"/>
      <c r="D2" s="13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8.75">
      <c r="A3" s="14"/>
      <c r="B3" s="8"/>
      <c r="C3" s="8"/>
      <c r="D3" s="9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2.75">
      <c r="A4" s="3"/>
      <c r="B4" s="3"/>
      <c r="C4" s="3"/>
      <c r="D4" s="5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33" customFormat="1" ht="21.75" customHeight="1">
      <c r="A5" s="92" t="s">
        <v>26</v>
      </c>
      <c r="B5" s="93" t="s">
        <v>0</v>
      </c>
      <c r="C5" s="94" t="s">
        <v>1</v>
      </c>
      <c r="D5" s="95" t="s">
        <v>2</v>
      </c>
      <c r="E5" s="94" t="s">
        <v>3</v>
      </c>
      <c r="F5" s="94" t="s">
        <v>4</v>
      </c>
      <c r="G5" s="94" t="s">
        <v>5</v>
      </c>
      <c r="H5" s="95" t="s">
        <v>6</v>
      </c>
      <c r="I5" s="94" t="s">
        <v>7</v>
      </c>
      <c r="J5" s="94" t="s">
        <v>8</v>
      </c>
      <c r="K5" s="94" t="s">
        <v>9</v>
      </c>
      <c r="L5" s="94" t="s">
        <v>10</v>
      </c>
      <c r="M5" s="95" t="s">
        <v>11</v>
      </c>
      <c r="N5" s="96" t="s">
        <v>14</v>
      </c>
    </row>
    <row r="6" spans="1:14" ht="18" customHeight="1">
      <c r="A6" s="97" t="s">
        <v>35</v>
      </c>
      <c r="B6" s="88"/>
      <c r="C6" s="89"/>
      <c r="D6" s="90"/>
      <c r="E6" s="89"/>
      <c r="F6" s="89"/>
      <c r="G6" s="89"/>
      <c r="H6" s="89"/>
      <c r="I6" s="89"/>
      <c r="J6" s="89"/>
      <c r="K6" s="89"/>
      <c r="L6" s="89"/>
      <c r="M6" s="89"/>
      <c r="N6" s="91"/>
    </row>
    <row r="7" spans="1:14" ht="15">
      <c r="A7" s="55" t="s">
        <v>15</v>
      </c>
      <c r="B7" s="82">
        <v>85000</v>
      </c>
      <c r="C7" s="83">
        <v>85000</v>
      </c>
      <c r="D7" s="83">
        <v>85000</v>
      </c>
      <c r="E7" s="83">
        <v>88000</v>
      </c>
      <c r="F7" s="83">
        <v>88000</v>
      </c>
      <c r="G7" s="83">
        <v>88000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106">
        <f>SUM(B7:M7)</f>
        <v>519000</v>
      </c>
    </row>
    <row r="8" spans="1:14" ht="15">
      <c r="A8" s="57" t="s">
        <v>16</v>
      </c>
      <c r="B8" s="84">
        <f>B7*0.27</f>
        <v>22950</v>
      </c>
      <c r="C8" s="85">
        <f aca="true" t="shared" si="0" ref="C8:M8">C7*0.27</f>
        <v>22950</v>
      </c>
      <c r="D8" s="85">
        <f t="shared" si="0"/>
        <v>22950</v>
      </c>
      <c r="E8" s="85">
        <f t="shared" si="0"/>
        <v>23760</v>
      </c>
      <c r="F8" s="85">
        <f t="shared" si="0"/>
        <v>23760</v>
      </c>
      <c r="G8" s="85">
        <f t="shared" si="0"/>
        <v>23760</v>
      </c>
      <c r="H8" s="85">
        <f t="shared" si="0"/>
        <v>0</v>
      </c>
      <c r="I8" s="85">
        <f t="shared" si="0"/>
        <v>0</v>
      </c>
      <c r="J8" s="85">
        <f t="shared" si="0"/>
        <v>0</v>
      </c>
      <c r="K8" s="85">
        <f t="shared" si="0"/>
        <v>0</v>
      </c>
      <c r="L8" s="85">
        <f t="shared" si="0"/>
        <v>0</v>
      </c>
      <c r="M8" s="85">
        <f t="shared" si="0"/>
        <v>0</v>
      </c>
      <c r="N8" s="109">
        <f>SUM(B8:M8)</f>
        <v>140130</v>
      </c>
    </row>
    <row r="9" spans="1:14" ht="15">
      <c r="A9" s="63" t="s">
        <v>46</v>
      </c>
      <c r="B9" s="86">
        <f>SUM(B7:B8)</f>
        <v>107950</v>
      </c>
      <c r="C9" s="87">
        <f aca="true" t="shared" si="1" ref="C9:I9">SUM(C7:C8)</f>
        <v>107950</v>
      </c>
      <c r="D9" s="87">
        <f t="shared" si="1"/>
        <v>107950</v>
      </c>
      <c r="E9" s="87">
        <f t="shared" si="1"/>
        <v>111760</v>
      </c>
      <c r="F9" s="87">
        <f t="shared" si="1"/>
        <v>111760</v>
      </c>
      <c r="G9" s="87">
        <f t="shared" si="1"/>
        <v>111760</v>
      </c>
      <c r="H9" s="87">
        <f t="shared" si="1"/>
        <v>0</v>
      </c>
      <c r="I9" s="87">
        <f t="shared" si="1"/>
        <v>0</v>
      </c>
      <c r="J9" s="87">
        <f>SUM(J7:J8)</f>
        <v>0</v>
      </c>
      <c r="K9" s="87">
        <f>SUM(K7:K8)</f>
        <v>0</v>
      </c>
      <c r="L9" s="87">
        <f>SUM(L7:L8)</f>
        <v>0</v>
      </c>
      <c r="M9" s="87">
        <f>SUM(M7:M8)</f>
        <v>0</v>
      </c>
      <c r="N9" s="110">
        <f>SUM(N7:N8)</f>
        <v>659130</v>
      </c>
    </row>
    <row r="10" spans="1:15" ht="12.75">
      <c r="A10" s="11"/>
      <c r="B10" s="24"/>
      <c r="C10" s="24"/>
      <c r="D10" s="18"/>
      <c r="E10" s="24"/>
      <c r="F10" s="24"/>
      <c r="G10" s="24"/>
      <c r="H10" s="24"/>
      <c r="I10" s="24"/>
      <c r="J10" s="24"/>
      <c r="K10" s="24"/>
      <c r="L10" s="24"/>
      <c r="M10" s="24"/>
      <c r="N10" s="28"/>
      <c r="O10" s="10"/>
    </row>
    <row r="11" spans="1:15" ht="18" customHeight="1">
      <c r="A11" s="52" t="s">
        <v>17</v>
      </c>
      <c r="B11" s="24"/>
      <c r="C11" s="24"/>
      <c r="D11" s="18"/>
      <c r="E11" s="24"/>
      <c r="F11" s="24"/>
      <c r="G11" s="24"/>
      <c r="H11" s="24"/>
      <c r="I11" s="24"/>
      <c r="J11" s="24"/>
      <c r="K11" s="24"/>
      <c r="L11" s="24"/>
      <c r="M11" s="24"/>
      <c r="N11" s="28"/>
      <c r="O11" s="10"/>
    </row>
    <row r="12" spans="1:15" ht="15">
      <c r="A12" s="55" t="s">
        <v>36</v>
      </c>
      <c r="B12" s="98">
        <v>9800</v>
      </c>
      <c r="C12" s="98">
        <v>9800</v>
      </c>
      <c r="D12" s="98">
        <v>9800</v>
      </c>
      <c r="E12" s="98">
        <v>9800</v>
      </c>
      <c r="F12" s="98">
        <v>9800</v>
      </c>
      <c r="G12" s="98">
        <v>9800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107">
        <f aca="true" t="shared" si="2" ref="N12:N20">SUM(B12:M12)</f>
        <v>58800</v>
      </c>
      <c r="O12" s="10"/>
    </row>
    <row r="13" spans="1:15" ht="15">
      <c r="A13" s="57" t="s">
        <v>18</v>
      </c>
      <c r="B13" s="99">
        <v>4</v>
      </c>
      <c r="C13" s="99">
        <v>430</v>
      </c>
      <c r="D13" s="99">
        <v>385</v>
      </c>
      <c r="E13" s="99">
        <v>230</v>
      </c>
      <c r="F13" s="99">
        <v>87</v>
      </c>
      <c r="G13" s="99">
        <v>88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109">
        <f t="shared" si="2"/>
        <v>1224</v>
      </c>
      <c r="O13" s="10"/>
    </row>
    <row r="14" spans="1:15" ht="15">
      <c r="A14" s="56" t="s">
        <v>19</v>
      </c>
      <c r="B14" s="99">
        <v>288</v>
      </c>
      <c r="C14" s="99">
        <v>278</v>
      </c>
      <c r="D14" s="99">
        <v>268</v>
      </c>
      <c r="E14" s="99">
        <v>299</v>
      </c>
      <c r="F14" s="99">
        <v>306</v>
      </c>
      <c r="G14" s="99">
        <v>290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108">
        <f t="shared" si="2"/>
        <v>1729</v>
      </c>
      <c r="O14" s="10"/>
    </row>
    <row r="15" spans="1:15" ht="15">
      <c r="A15" s="57" t="s">
        <v>21</v>
      </c>
      <c r="B15" s="99">
        <v>35</v>
      </c>
      <c r="C15" s="99">
        <v>33</v>
      </c>
      <c r="D15" s="99">
        <v>34</v>
      </c>
      <c r="E15" s="99">
        <v>36</v>
      </c>
      <c r="F15" s="99">
        <v>34</v>
      </c>
      <c r="G15" s="99">
        <v>36</v>
      </c>
      <c r="H15" s="99">
        <v>0</v>
      </c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109">
        <f t="shared" si="2"/>
        <v>208</v>
      </c>
      <c r="O15" s="10"/>
    </row>
    <row r="16" spans="1:15" ht="15">
      <c r="A16" s="56" t="s">
        <v>20</v>
      </c>
      <c r="B16" s="99">
        <v>224</v>
      </c>
      <c r="C16" s="99">
        <v>235</v>
      </c>
      <c r="D16" s="99">
        <v>265</v>
      </c>
      <c r="E16" s="99">
        <v>245</v>
      </c>
      <c r="F16" s="99">
        <v>245</v>
      </c>
      <c r="G16" s="99">
        <v>220</v>
      </c>
      <c r="H16" s="99">
        <v>0</v>
      </c>
      <c r="I16" s="99">
        <v>0</v>
      </c>
      <c r="J16" s="99">
        <v>0</v>
      </c>
      <c r="K16" s="99">
        <v>0</v>
      </c>
      <c r="L16" s="99">
        <v>0</v>
      </c>
      <c r="M16" s="99">
        <v>0</v>
      </c>
      <c r="N16" s="108">
        <f t="shared" si="2"/>
        <v>1434</v>
      </c>
      <c r="O16" s="10"/>
    </row>
    <row r="17" spans="1:15" ht="15">
      <c r="A17" s="57" t="s">
        <v>37</v>
      </c>
      <c r="B17" s="85">
        <v>180</v>
      </c>
      <c r="C17" s="85">
        <v>180</v>
      </c>
      <c r="D17" s="85">
        <v>180</v>
      </c>
      <c r="E17" s="85">
        <v>180</v>
      </c>
      <c r="F17" s="85">
        <v>180</v>
      </c>
      <c r="G17" s="85">
        <v>180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109">
        <f t="shared" si="2"/>
        <v>1080</v>
      </c>
      <c r="O17" s="10"/>
    </row>
    <row r="18" spans="1:15" ht="15">
      <c r="A18" s="56" t="s">
        <v>38</v>
      </c>
      <c r="B18" s="85">
        <v>256</v>
      </c>
      <c r="C18" s="85">
        <v>142</v>
      </c>
      <c r="D18" s="85">
        <v>160</v>
      </c>
      <c r="E18" s="85">
        <v>221</v>
      </c>
      <c r="F18" s="85">
        <v>256</v>
      </c>
      <c r="G18" s="85">
        <v>240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108">
        <f>SUM(B18:M18)</f>
        <v>1275</v>
      </c>
      <c r="O18" s="10"/>
    </row>
    <row r="19" spans="1:15" ht="15">
      <c r="A19" s="57" t="s">
        <v>23</v>
      </c>
      <c r="B19" s="85">
        <v>600</v>
      </c>
      <c r="C19" s="85">
        <v>600</v>
      </c>
      <c r="D19" s="85">
        <v>600</v>
      </c>
      <c r="E19" s="85">
        <v>600</v>
      </c>
      <c r="F19" s="85">
        <v>600</v>
      </c>
      <c r="G19" s="85">
        <v>600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109">
        <f t="shared" si="2"/>
        <v>3600</v>
      </c>
      <c r="O19" s="10"/>
    </row>
    <row r="20" spans="1:15" ht="15">
      <c r="A20" s="63" t="s">
        <v>46</v>
      </c>
      <c r="B20" s="100">
        <f>SUM(B12:B19)</f>
        <v>11387</v>
      </c>
      <c r="C20" s="100">
        <f aca="true" t="shared" si="3" ref="C20:M20">SUM(C12:C19)</f>
        <v>11698</v>
      </c>
      <c r="D20" s="100">
        <f t="shared" si="3"/>
        <v>11692</v>
      </c>
      <c r="E20" s="100">
        <f t="shared" si="3"/>
        <v>11611</v>
      </c>
      <c r="F20" s="100">
        <f t="shared" si="3"/>
        <v>11508</v>
      </c>
      <c r="G20" s="100">
        <f t="shared" si="3"/>
        <v>11454</v>
      </c>
      <c r="H20" s="100">
        <f t="shared" si="3"/>
        <v>0</v>
      </c>
      <c r="I20" s="100">
        <f t="shared" si="3"/>
        <v>0</v>
      </c>
      <c r="J20" s="100">
        <f t="shared" si="3"/>
        <v>0</v>
      </c>
      <c r="K20" s="100">
        <f t="shared" si="3"/>
        <v>0</v>
      </c>
      <c r="L20" s="100">
        <f t="shared" si="3"/>
        <v>0</v>
      </c>
      <c r="M20" s="100">
        <f t="shared" si="3"/>
        <v>0</v>
      </c>
      <c r="N20" s="111">
        <f t="shared" si="2"/>
        <v>69350</v>
      </c>
      <c r="O20" s="10"/>
    </row>
    <row r="21" spans="1:15" ht="12.75">
      <c r="A21" s="7"/>
      <c r="B21" s="25"/>
      <c r="C21" s="25"/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8"/>
      <c r="O21" s="10"/>
    </row>
    <row r="22" spans="1:15" ht="18" customHeight="1">
      <c r="A22" s="52" t="s">
        <v>22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8"/>
      <c r="O22" s="10"/>
    </row>
    <row r="23" spans="1:15" ht="15">
      <c r="A23" s="55" t="s">
        <v>39</v>
      </c>
      <c r="B23" s="98">
        <v>500</v>
      </c>
      <c r="C23" s="98">
        <v>500</v>
      </c>
      <c r="D23" s="98">
        <v>500</v>
      </c>
      <c r="E23" s="98">
        <v>500</v>
      </c>
      <c r="F23" s="98">
        <v>500</v>
      </c>
      <c r="G23" s="98">
        <v>500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107">
        <f>SUM(B23:M23)</f>
        <v>3000</v>
      </c>
      <c r="O23" s="10"/>
    </row>
    <row r="24" spans="1:15" ht="15">
      <c r="A24" s="57" t="s">
        <v>40</v>
      </c>
      <c r="B24" s="99">
        <v>200</v>
      </c>
      <c r="C24" s="99">
        <v>200</v>
      </c>
      <c r="D24" s="99">
        <v>200</v>
      </c>
      <c r="E24" s="99">
        <v>200</v>
      </c>
      <c r="F24" s="99">
        <v>200</v>
      </c>
      <c r="G24" s="99">
        <v>1500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109">
        <f aca="true" t="shared" si="4" ref="N24:N29">SUM(B24:M24)</f>
        <v>2500</v>
      </c>
      <c r="O24" s="10"/>
    </row>
    <row r="25" spans="1:15" ht="15">
      <c r="A25" s="56" t="s">
        <v>41</v>
      </c>
      <c r="B25" s="99">
        <v>4800</v>
      </c>
      <c r="C25" s="99">
        <v>0</v>
      </c>
      <c r="D25" s="99">
        <v>0</v>
      </c>
      <c r="E25" s="99">
        <v>5500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108">
        <f t="shared" si="4"/>
        <v>10300</v>
      </c>
      <c r="O25" s="10"/>
    </row>
    <row r="26" spans="1:15" ht="15">
      <c r="A26" s="57" t="s">
        <v>42</v>
      </c>
      <c r="B26" s="99">
        <v>100</v>
      </c>
      <c r="C26" s="99">
        <v>500</v>
      </c>
      <c r="D26" s="99">
        <v>100</v>
      </c>
      <c r="E26" s="101">
        <v>100</v>
      </c>
      <c r="F26" s="99">
        <v>600</v>
      </c>
      <c r="G26" s="99">
        <v>180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99">
        <v>0</v>
      </c>
      <c r="N26" s="109">
        <f t="shared" si="4"/>
        <v>1580</v>
      </c>
      <c r="O26" s="10"/>
    </row>
    <row r="27" spans="1:15" ht="15">
      <c r="A27" s="56" t="s">
        <v>43</v>
      </c>
      <c r="B27" s="99">
        <v>1800</v>
      </c>
      <c r="C27" s="99">
        <v>2200</v>
      </c>
      <c r="D27" s="99">
        <v>2200</v>
      </c>
      <c r="E27" s="99">
        <v>4700</v>
      </c>
      <c r="F27" s="99">
        <v>1500</v>
      </c>
      <c r="G27" s="99">
        <v>2300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108">
        <f t="shared" si="4"/>
        <v>14700</v>
      </c>
      <c r="O27" s="10"/>
    </row>
    <row r="28" spans="1:15" ht="15">
      <c r="A28" s="57" t="s">
        <v>12</v>
      </c>
      <c r="B28" s="99">
        <v>145</v>
      </c>
      <c r="C28" s="99">
        <v>156</v>
      </c>
      <c r="D28" s="99">
        <v>123</v>
      </c>
      <c r="E28" s="99">
        <v>223</v>
      </c>
      <c r="F28" s="99">
        <v>187</v>
      </c>
      <c r="G28" s="99">
        <v>245</v>
      </c>
      <c r="H28" s="99">
        <v>0</v>
      </c>
      <c r="I28" s="99">
        <v>0</v>
      </c>
      <c r="J28" s="99">
        <v>0</v>
      </c>
      <c r="K28" s="99">
        <v>0</v>
      </c>
      <c r="L28" s="99">
        <v>0</v>
      </c>
      <c r="M28" s="99">
        <v>0</v>
      </c>
      <c r="N28" s="109">
        <f t="shared" si="4"/>
        <v>1079</v>
      </c>
      <c r="O28" s="10"/>
    </row>
    <row r="29" spans="1:15" ht="15">
      <c r="A29" s="63" t="s">
        <v>46</v>
      </c>
      <c r="B29" s="100">
        <f>SUM(B23:B28)</f>
        <v>7545</v>
      </c>
      <c r="C29" s="100">
        <f aca="true" t="shared" si="5" ref="C29:H29">SUM(C23:C28)</f>
        <v>3556</v>
      </c>
      <c r="D29" s="100">
        <f t="shared" si="5"/>
        <v>3123</v>
      </c>
      <c r="E29" s="100">
        <f t="shared" si="5"/>
        <v>11223</v>
      </c>
      <c r="F29" s="100">
        <f t="shared" si="5"/>
        <v>2987</v>
      </c>
      <c r="G29" s="100">
        <f t="shared" si="5"/>
        <v>4725</v>
      </c>
      <c r="H29" s="100">
        <f t="shared" si="5"/>
        <v>0</v>
      </c>
      <c r="I29" s="100">
        <f>SUM(I23:I28)</f>
        <v>0</v>
      </c>
      <c r="J29" s="100">
        <f>SUM(J23:J28)</f>
        <v>0</v>
      </c>
      <c r="K29" s="100">
        <f>SUM(K23:K28)</f>
        <v>0</v>
      </c>
      <c r="L29" s="100">
        <f>SUM(L23:L28)</f>
        <v>0</v>
      </c>
      <c r="M29" s="100">
        <f>SUM(M23:M28)</f>
        <v>0</v>
      </c>
      <c r="N29" s="111">
        <f t="shared" si="4"/>
        <v>33159</v>
      </c>
      <c r="O29" s="10"/>
    </row>
    <row r="30" spans="1:15" ht="12.75">
      <c r="A30" s="11"/>
      <c r="B30" s="27"/>
      <c r="C30" s="27"/>
      <c r="D30" s="22"/>
      <c r="E30" s="27"/>
      <c r="F30" s="27"/>
      <c r="G30" s="27"/>
      <c r="H30" s="27"/>
      <c r="I30" s="27"/>
      <c r="J30" s="27"/>
      <c r="K30" s="27"/>
      <c r="L30" s="27"/>
      <c r="M30" s="27"/>
      <c r="N30" s="28"/>
      <c r="O30" s="10"/>
    </row>
    <row r="31" spans="1:15" ht="18" customHeight="1">
      <c r="A31" s="59" t="s">
        <v>47</v>
      </c>
      <c r="B31" s="24"/>
      <c r="C31" s="24"/>
      <c r="D31" s="18"/>
      <c r="E31" s="24"/>
      <c r="F31" s="24"/>
      <c r="G31" s="24"/>
      <c r="H31" s="24"/>
      <c r="I31" s="24"/>
      <c r="J31" s="24"/>
      <c r="K31" s="24"/>
      <c r="L31" s="24"/>
      <c r="M31" s="24"/>
      <c r="N31" s="28"/>
      <c r="O31" s="10"/>
    </row>
    <row r="32" spans="1:15" ht="15">
      <c r="A32" s="55" t="s">
        <v>44</v>
      </c>
      <c r="B32" s="98">
        <v>1600</v>
      </c>
      <c r="C32" s="98">
        <v>2400</v>
      </c>
      <c r="D32" s="98">
        <v>1400</v>
      </c>
      <c r="E32" s="98">
        <v>1600</v>
      </c>
      <c r="F32" s="98">
        <v>1200</v>
      </c>
      <c r="G32" s="98">
        <v>2800</v>
      </c>
      <c r="H32" s="98">
        <v>0</v>
      </c>
      <c r="I32" s="98">
        <v>0</v>
      </c>
      <c r="J32" s="98">
        <v>0</v>
      </c>
      <c r="K32" s="98">
        <v>0</v>
      </c>
      <c r="L32" s="98">
        <v>0</v>
      </c>
      <c r="M32" s="98">
        <v>0</v>
      </c>
      <c r="N32" s="107">
        <f>SUM(B32:M32)</f>
        <v>11000</v>
      </c>
      <c r="O32" s="10"/>
    </row>
    <row r="33" spans="1:15" ht="15">
      <c r="A33" s="57" t="s">
        <v>48</v>
      </c>
      <c r="B33" s="99">
        <v>1200</v>
      </c>
      <c r="C33" s="99">
        <v>2200</v>
      </c>
      <c r="D33" s="99">
        <v>1400</v>
      </c>
      <c r="E33" s="99">
        <v>1200</v>
      </c>
      <c r="F33" s="99">
        <v>800</v>
      </c>
      <c r="G33" s="99">
        <v>3500</v>
      </c>
      <c r="H33" s="99">
        <v>0</v>
      </c>
      <c r="I33" s="99">
        <v>0</v>
      </c>
      <c r="J33" s="99">
        <v>0</v>
      </c>
      <c r="K33" s="99">
        <v>0</v>
      </c>
      <c r="L33" s="99">
        <v>0</v>
      </c>
      <c r="M33" s="99">
        <v>0</v>
      </c>
      <c r="N33" s="109">
        <f>SUM(B33:M33)</f>
        <v>10300</v>
      </c>
      <c r="O33" s="10"/>
    </row>
    <row r="34" spans="1:15" ht="15">
      <c r="A34" s="63" t="s">
        <v>46</v>
      </c>
      <c r="B34" s="100">
        <f>SUM(B32:B33)</f>
        <v>2800</v>
      </c>
      <c r="C34" s="100">
        <f aca="true" t="shared" si="6" ref="C34:M34">SUM(C32:C33)</f>
        <v>4600</v>
      </c>
      <c r="D34" s="100">
        <f t="shared" si="6"/>
        <v>2800</v>
      </c>
      <c r="E34" s="100">
        <f t="shared" si="6"/>
        <v>2800</v>
      </c>
      <c r="F34" s="100">
        <f t="shared" si="6"/>
        <v>2000</v>
      </c>
      <c r="G34" s="100">
        <f t="shared" si="6"/>
        <v>6300</v>
      </c>
      <c r="H34" s="100">
        <f t="shared" si="6"/>
        <v>0</v>
      </c>
      <c r="I34" s="100">
        <f t="shared" si="6"/>
        <v>0</v>
      </c>
      <c r="J34" s="100">
        <f t="shared" si="6"/>
        <v>0</v>
      </c>
      <c r="K34" s="100">
        <f t="shared" si="6"/>
        <v>0</v>
      </c>
      <c r="L34" s="100">
        <f t="shared" si="6"/>
        <v>0</v>
      </c>
      <c r="M34" s="100">
        <f t="shared" si="6"/>
        <v>0</v>
      </c>
      <c r="N34" s="111">
        <f>SUM(B34:M34)</f>
        <v>21300</v>
      </c>
      <c r="O34" s="10"/>
    </row>
    <row r="35" spans="1:15" ht="12.75">
      <c r="A35" s="10"/>
      <c r="B35" s="24"/>
      <c r="C35" s="24"/>
      <c r="D35" s="18"/>
      <c r="E35" s="24"/>
      <c r="F35" s="24"/>
      <c r="G35" s="24"/>
      <c r="H35" s="24"/>
      <c r="I35" s="24"/>
      <c r="J35" s="24"/>
      <c r="K35" s="24"/>
      <c r="L35" s="24"/>
      <c r="M35" s="24"/>
      <c r="N35" s="28"/>
      <c r="O35" s="10"/>
    </row>
    <row r="36" spans="1:15" s="33" customFormat="1" ht="18" customHeight="1">
      <c r="A36" s="65" t="s">
        <v>24</v>
      </c>
      <c r="B36" s="102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31"/>
    </row>
    <row r="37" spans="1:15" s="33" customFormat="1" ht="18" customHeight="1">
      <c r="A37" s="157" t="s">
        <v>45</v>
      </c>
      <c r="B37" s="152">
        <f>B$34+B$29+B$20+B$9</f>
        <v>129682</v>
      </c>
      <c r="C37" s="152">
        <f aca="true" t="shared" si="7" ref="C37:N37">C$34+C$29+C$20+C$9</f>
        <v>127804</v>
      </c>
      <c r="D37" s="152">
        <f t="shared" si="7"/>
        <v>125565</v>
      </c>
      <c r="E37" s="152">
        <f t="shared" si="7"/>
        <v>137394</v>
      </c>
      <c r="F37" s="152">
        <f t="shared" si="7"/>
        <v>128255</v>
      </c>
      <c r="G37" s="152">
        <f t="shared" si="7"/>
        <v>134239</v>
      </c>
      <c r="H37" s="152">
        <f t="shared" si="7"/>
        <v>0</v>
      </c>
      <c r="I37" s="152">
        <f t="shared" si="7"/>
        <v>0</v>
      </c>
      <c r="J37" s="152">
        <f t="shared" si="7"/>
        <v>0</v>
      </c>
      <c r="K37" s="152">
        <f t="shared" si="7"/>
        <v>0</v>
      </c>
      <c r="L37" s="152">
        <f t="shared" si="7"/>
        <v>0</v>
      </c>
      <c r="M37" s="152">
        <f t="shared" si="7"/>
        <v>0</v>
      </c>
      <c r="N37" s="153">
        <f t="shared" si="7"/>
        <v>782939</v>
      </c>
      <c r="O37" s="31"/>
    </row>
    <row r="38" spans="1:15" s="105" customFormat="1" ht="18" customHeight="1">
      <c r="A38" s="158" t="s">
        <v>29</v>
      </c>
      <c r="B38" s="155">
        <f>B37</f>
        <v>129682</v>
      </c>
      <c r="C38" s="155">
        <f>C37+B38</f>
        <v>257486</v>
      </c>
      <c r="D38" s="155">
        <f aca="true" t="shared" si="8" ref="D38:M38">D37+C38</f>
        <v>383051</v>
      </c>
      <c r="E38" s="155">
        <f t="shared" si="8"/>
        <v>520445</v>
      </c>
      <c r="F38" s="155">
        <f t="shared" si="8"/>
        <v>648700</v>
      </c>
      <c r="G38" s="155">
        <f t="shared" si="8"/>
        <v>782939</v>
      </c>
      <c r="H38" s="155">
        <f t="shared" si="8"/>
        <v>782939</v>
      </c>
      <c r="I38" s="155">
        <f t="shared" si="8"/>
        <v>782939</v>
      </c>
      <c r="J38" s="155">
        <f t="shared" si="8"/>
        <v>782939</v>
      </c>
      <c r="K38" s="155">
        <f t="shared" si="8"/>
        <v>782939</v>
      </c>
      <c r="L38" s="155">
        <f t="shared" si="8"/>
        <v>782939</v>
      </c>
      <c r="M38" s="155">
        <f t="shared" si="8"/>
        <v>782939</v>
      </c>
      <c r="N38" s="159"/>
      <c r="O38" s="104"/>
    </row>
    <row r="39" spans="1:15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</sheetData>
  <printOptions/>
  <pageMargins left="0.75" right="0.75" top="1" bottom="1" header="0.5" footer="0.5"/>
  <pageSetup fitToHeight="1" fitToWidth="1" horizontalDpi="600" verticalDpi="600" orientation="landscape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39"/>
  <sheetViews>
    <sheetView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B1"/>
    </sheetView>
  </sheetViews>
  <sheetFormatPr defaultColWidth="9.140625" defaultRowHeight="12.75"/>
  <cols>
    <col min="1" max="1" width="30.8515625" style="0" bestFit="1" customWidth="1"/>
    <col min="2" max="3" width="9.7109375" style="0" bestFit="1" customWidth="1"/>
    <col min="4" max="9" width="11.28125" style="0" bestFit="1" customWidth="1"/>
    <col min="10" max="12" width="13.140625" style="0" bestFit="1" customWidth="1"/>
    <col min="13" max="14" width="11.28125" style="0" bestFit="1" customWidth="1"/>
  </cols>
  <sheetData>
    <row r="1" spans="1:14" ht="22.5">
      <c r="A1" s="166" t="s">
        <v>49</v>
      </c>
      <c r="B1" s="167"/>
      <c r="C1" s="8"/>
      <c r="D1" s="9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9.5">
      <c r="A2" s="53" t="s">
        <v>13</v>
      </c>
      <c r="B2" s="12"/>
      <c r="C2" s="12"/>
      <c r="D2" s="13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8">
      <c r="A3" s="112"/>
      <c r="B3" s="8"/>
      <c r="C3" s="8"/>
      <c r="D3" s="9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2.75">
      <c r="A4" s="3"/>
      <c r="B4" s="3"/>
      <c r="C4" s="3"/>
      <c r="D4" s="5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33" customFormat="1" ht="21.75" customHeight="1">
      <c r="A5" s="81" t="s">
        <v>30</v>
      </c>
      <c r="B5" s="114" t="s">
        <v>0</v>
      </c>
      <c r="C5" s="114" t="s">
        <v>1</v>
      </c>
      <c r="D5" s="115" t="s">
        <v>2</v>
      </c>
      <c r="E5" s="114" t="s">
        <v>3</v>
      </c>
      <c r="F5" s="114" t="s">
        <v>4</v>
      </c>
      <c r="G5" s="114" t="s">
        <v>5</v>
      </c>
      <c r="H5" s="115" t="s">
        <v>6</v>
      </c>
      <c r="I5" s="114" t="s">
        <v>7</v>
      </c>
      <c r="J5" s="114" t="s">
        <v>8</v>
      </c>
      <c r="K5" s="114" t="s">
        <v>9</v>
      </c>
      <c r="L5" s="114" t="s">
        <v>10</v>
      </c>
      <c r="M5" s="115" t="s">
        <v>11</v>
      </c>
      <c r="N5" s="114" t="s">
        <v>14</v>
      </c>
    </row>
    <row r="6" spans="1:14" s="33" customFormat="1" ht="18" customHeight="1">
      <c r="A6" s="52" t="s">
        <v>35</v>
      </c>
      <c r="B6" s="31"/>
      <c r="C6" s="31"/>
      <c r="D6" s="32"/>
      <c r="E6" s="31"/>
      <c r="F6" s="31"/>
      <c r="G6" s="31"/>
      <c r="H6" s="31"/>
      <c r="I6" s="31"/>
      <c r="J6" s="31"/>
      <c r="K6" s="31"/>
      <c r="L6" s="31"/>
      <c r="M6" s="31"/>
      <c r="N6" s="36"/>
    </row>
    <row r="7" spans="1:14" ht="15">
      <c r="A7" s="130" t="s">
        <v>15</v>
      </c>
      <c r="B7" s="124">
        <f>'Planned Expenses'!B7-'Actual Expenses'!B7</f>
        <v>0</v>
      </c>
      <c r="C7" s="125">
        <f>'Planned Expenses'!C7-'Actual Expenses'!C7</f>
        <v>0</v>
      </c>
      <c r="D7" s="125">
        <f>'Planned Expenses'!D7-'Actual Expenses'!D7</f>
        <v>0</v>
      </c>
      <c r="E7" s="125">
        <f>'Planned Expenses'!E7-'Actual Expenses'!E7</f>
        <v>-500</v>
      </c>
      <c r="F7" s="125">
        <f>'Planned Expenses'!F7-'Actual Expenses'!F7</f>
        <v>-500</v>
      </c>
      <c r="G7" s="125">
        <f>'Planned Expenses'!G7-'Actual Expenses'!G7</f>
        <v>-500</v>
      </c>
      <c r="H7" s="125">
        <f>'Planned Expenses'!H7-'Actual Expenses'!H7</f>
        <v>155000</v>
      </c>
      <c r="I7" s="125">
        <f>'Planned Expenses'!I7-'Actual Expenses'!I7</f>
        <v>192400</v>
      </c>
      <c r="J7" s="125">
        <f>'Planned Expenses'!J7-'Actual Expenses'!J7</f>
        <v>192400</v>
      </c>
      <c r="K7" s="125">
        <f>'Planned Expenses'!K7-'Actual Expenses'!K7</f>
        <v>192400</v>
      </c>
      <c r="L7" s="125">
        <f>'Planned Expenses'!L7-'Actual Expenses'!L7</f>
        <v>192400</v>
      </c>
      <c r="M7" s="125">
        <f>'Planned Expenses'!M7-'Actual Expenses'!M7</f>
        <v>192400</v>
      </c>
      <c r="N7" s="107">
        <f>SUM(B7:M7)</f>
        <v>1115500</v>
      </c>
    </row>
    <row r="8" spans="1:14" ht="15">
      <c r="A8" s="73" t="s">
        <v>16</v>
      </c>
      <c r="B8" s="126">
        <f>'Planned Expenses'!B8-'Actual Expenses'!B8</f>
        <v>0</v>
      </c>
      <c r="C8" s="127">
        <f>'Planned Expenses'!C8-'Actual Expenses'!C8</f>
        <v>0</v>
      </c>
      <c r="D8" s="127">
        <f>'Planned Expenses'!D8-'Actual Expenses'!D8</f>
        <v>0</v>
      </c>
      <c r="E8" s="127">
        <f>'Planned Expenses'!E8-'Actual Expenses'!E8</f>
        <v>-135</v>
      </c>
      <c r="F8" s="127">
        <f>'Planned Expenses'!F8-'Actual Expenses'!F8</f>
        <v>-135</v>
      </c>
      <c r="G8" s="127">
        <f>'Planned Expenses'!G8-'Actual Expenses'!G8</f>
        <v>-135</v>
      </c>
      <c r="H8" s="127">
        <f>'Planned Expenses'!H8-'Actual Expenses'!H8</f>
        <v>41850</v>
      </c>
      <c r="I8" s="127">
        <f>'Planned Expenses'!I8-'Actual Expenses'!I8</f>
        <v>51948</v>
      </c>
      <c r="J8" s="127">
        <f>'Planned Expenses'!J8-'Actual Expenses'!J8</f>
        <v>51948</v>
      </c>
      <c r="K8" s="127">
        <f>'Planned Expenses'!K8-'Actual Expenses'!K8</f>
        <v>51948</v>
      </c>
      <c r="L8" s="127">
        <f>'Planned Expenses'!L8-'Actual Expenses'!L8</f>
        <v>51948</v>
      </c>
      <c r="M8" s="127">
        <f>'Planned Expenses'!M8-'Actual Expenses'!M8</f>
        <v>51948</v>
      </c>
      <c r="N8" s="109">
        <f>SUM(B8:M8)</f>
        <v>301185</v>
      </c>
    </row>
    <row r="9" spans="1:14" ht="15">
      <c r="A9" s="72" t="s">
        <v>46</v>
      </c>
      <c r="B9" s="128">
        <f>SUM(B7:B8)</f>
        <v>0</v>
      </c>
      <c r="C9" s="129">
        <f aca="true" t="shared" si="0" ref="C9:I9">SUM(C7:C8)</f>
        <v>0</v>
      </c>
      <c r="D9" s="129">
        <f t="shared" si="0"/>
        <v>0</v>
      </c>
      <c r="E9" s="129">
        <f t="shared" si="0"/>
        <v>-635</v>
      </c>
      <c r="F9" s="129">
        <f t="shared" si="0"/>
        <v>-635</v>
      </c>
      <c r="G9" s="129">
        <f t="shared" si="0"/>
        <v>-635</v>
      </c>
      <c r="H9" s="129">
        <f t="shared" si="0"/>
        <v>196850</v>
      </c>
      <c r="I9" s="129">
        <f t="shared" si="0"/>
        <v>244348</v>
      </c>
      <c r="J9" s="129">
        <f>SUM(J7:J8)</f>
        <v>244348</v>
      </c>
      <c r="K9" s="129">
        <f>SUM(K7:K8)</f>
        <v>244348</v>
      </c>
      <c r="L9" s="129">
        <f>SUM(L7:L8)</f>
        <v>244348</v>
      </c>
      <c r="M9" s="129">
        <f>SUM(M7:M8)</f>
        <v>244348</v>
      </c>
      <c r="N9" s="110">
        <f>SUM(B9:M9)</f>
        <v>1416685</v>
      </c>
    </row>
    <row r="10" spans="1:14" ht="12.75">
      <c r="A10" s="11"/>
      <c r="B10" s="118"/>
      <c r="C10" s="118"/>
      <c r="D10" s="119"/>
      <c r="E10" s="118"/>
      <c r="F10" s="118"/>
      <c r="G10" s="118"/>
      <c r="H10" s="118"/>
      <c r="I10" s="118"/>
      <c r="J10" s="118"/>
      <c r="K10" s="118"/>
      <c r="L10" s="118"/>
      <c r="M10" s="118"/>
      <c r="N10" s="28"/>
    </row>
    <row r="11" spans="1:14" s="33" customFormat="1" ht="18" customHeight="1">
      <c r="A11" s="52" t="s">
        <v>17</v>
      </c>
      <c r="B11" s="120"/>
      <c r="C11" s="120"/>
      <c r="D11" s="121"/>
      <c r="E11" s="120"/>
      <c r="F11" s="120"/>
      <c r="G11" s="120"/>
      <c r="H11" s="120"/>
      <c r="I11" s="120"/>
      <c r="J11" s="120"/>
      <c r="K11" s="120"/>
      <c r="L11" s="120"/>
      <c r="M11" s="120"/>
      <c r="N11" s="103"/>
    </row>
    <row r="12" spans="1:14" ht="15">
      <c r="A12" s="55" t="s">
        <v>36</v>
      </c>
      <c r="B12" s="131">
        <f>'Planned Expenses'!B12-'Actual Expenses'!B12</f>
        <v>0</v>
      </c>
      <c r="C12" s="131">
        <f>'Planned Expenses'!C12-'Actual Expenses'!C12</f>
        <v>0</v>
      </c>
      <c r="D12" s="131">
        <f>'Planned Expenses'!D12-'Actual Expenses'!D12</f>
        <v>0</v>
      </c>
      <c r="E12" s="131">
        <f>'Planned Expenses'!E12-'Actual Expenses'!E12</f>
        <v>0</v>
      </c>
      <c r="F12" s="131">
        <f>'Planned Expenses'!F12-'Actual Expenses'!F12</f>
        <v>0</v>
      </c>
      <c r="G12" s="131">
        <f>'Planned Expenses'!G12-'Actual Expenses'!G12</f>
        <v>0</v>
      </c>
      <c r="H12" s="131">
        <f>'Planned Expenses'!H12-'Actual Expenses'!H12</f>
        <v>9800</v>
      </c>
      <c r="I12" s="131">
        <f>'Planned Expenses'!I12-'Actual Expenses'!I12</f>
        <v>9800</v>
      </c>
      <c r="J12" s="131">
        <f>'Planned Expenses'!J12-'Actual Expenses'!J12</f>
        <v>9800</v>
      </c>
      <c r="K12" s="131">
        <f>'Planned Expenses'!K12-'Actual Expenses'!K12</f>
        <v>9800</v>
      </c>
      <c r="L12" s="131">
        <f>'Planned Expenses'!L12-'Actual Expenses'!L12</f>
        <v>9800</v>
      </c>
      <c r="M12" s="131">
        <f>'Planned Expenses'!M12-'Actual Expenses'!M12</f>
        <v>9800</v>
      </c>
      <c r="N12" s="132">
        <f aca="true" t="shared" si="1" ref="N12:N20">SUM(B12:M12)</f>
        <v>58800</v>
      </c>
    </row>
    <row r="13" spans="1:14" ht="15">
      <c r="A13" s="57" t="s">
        <v>18</v>
      </c>
      <c r="B13" s="133">
        <f>'Planned Expenses'!B13-'Actual Expenses'!B13</f>
        <v>-4</v>
      </c>
      <c r="C13" s="133">
        <f>'Planned Expenses'!C13-'Actual Expenses'!C13</f>
        <v>-30</v>
      </c>
      <c r="D13" s="133">
        <f>'Planned Expenses'!D13-'Actual Expenses'!D13</f>
        <v>15</v>
      </c>
      <c r="E13" s="133">
        <f>'Planned Expenses'!E13-'Actual Expenses'!E13</f>
        <v>-130</v>
      </c>
      <c r="F13" s="133">
        <f>'Planned Expenses'!F13-'Actual Expenses'!F13</f>
        <v>13</v>
      </c>
      <c r="G13" s="133">
        <f>'Planned Expenses'!G13-'Actual Expenses'!G13</f>
        <v>12</v>
      </c>
      <c r="H13" s="133">
        <f>'Planned Expenses'!H13-'Actual Expenses'!H13</f>
        <v>100</v>
      </c>
      <c r="I13" s="133">
        <f>'Planned Expenses'!I13-'Actual Expenses'!I13</f>
        <v>100</v>
      </c>
      <c r="J13" s="133">
        <f>'Planned Expenses'!J13-'Actual Expenses'!J13</f>
        <v>100</v>
      </c>
      <c r="K13" s="133">
        <f>'Planned Expenses'!K13-'Actual Expenses'!K13</f>
        <v>100</v>
      </c>
      <c r="L13" s="133">
        <f>'Planned Expenses'!L13-'Actual Expenses'!L13</f>
        <v>400</v>
      </c>
      <c r="M13" s="133">
        <f>'Planned Expenses'!M13-'Actual Expenses'!M13</f>
        <v>400</v>
      </c>
      <c r="N13" s="134">
        <f t="shared" si="1"/>
        <v>1076</v>
      </c>
    </row>
    <row r="14" spans="1:14" ht="15">
      <c r="A14" s="56" t="s">
        <v>19</v>
      </c>
      <c r="B14" s="133">
        <f>'Planned Expenses'!B14-'Actual Expenses'!B14</f>
        <v>12</v>
      </c>
      <c r="C14" s="133">
        <f>'Planned Expenses'!C14-'Actual Expenses'!C14</f>
        <v>22</v>
      </c>
      <c r="D14" s="133">
        <f>'Planned Expenses'!D14-'Actual Expenses'!D14</f>
        <v>32</v>
      </c>
      <c r="E14" s="133">
        <f>'Planned Expenses'!E14-'Actual Expenses'!E14</f>
        <v>1</v>
      </c>
      <c r="F14" s="133">
        <f>'Planned Expenses'!F14-'Actual Expenses'!F14</f>
        <v>-6</v>
      </c>
      <c r="G14" s="133">
        <f>'Planned Expenses'!G14-'Actual Expenses'!G14</f>
        <v>10</v>
      </c>
      <c r="H14" s="133">
        <f>'Planned Expenses'!H14-'Actual Expenses'!H14</f>
        <v>300</v>
      </c>
      <c r="I14" s="133">
        <f>'Planned Expenses'!I14-'Actual Expenses'!I14</f>
        <v>300</v>
      </c>
      <c r="J14" s="133">
        <f>'Planned Expenses'!J14-'Actual Expenses'!J14</f>
        <v>300</v>
      </c>
      <c r="K14" s="133">
        <f>'Planned Expenses'!K14-'Actual Expenses'!K14</f>
        <v>300</v>
      </c>
      <c r="L14" s="133">
        <f>'Planned Expenses'!L14-'Actual Expenses'!L14</f>
        <v>300</v>
      </c>
      <c r="M14" s="133">
        <f>'Planned Expenses'!M14-'Actual Expenses'!M14</f>
        <v>300</v>
      </c>
      <c r="N14" s="135">
        <f t="shared" si="1"/>
        <v>1871</v>
      </c>
    </row>
    <row r="15" spans="1:14" ht="15">
      <c r="A15" s="57" t="s">
        <v>21</v>
      </c>
      <c r="B15" s="133">
        <f>'Planned Expenses'!B15-'Actual Expenses'!B15</f>
        <v>5</v>
      </c>
      <c r="C15" s="133">
        <f>'Planned Expenses'!C15-'Actual Expenses'!C15</f>
        <v>7</v>
      </c>
      <c r="D15" s="133">
        <f>'Planned Expenses'!D15-'Actual Expenses'!D15</f>
        <v>6</v>
      </c>
      <c r="E15" s="133">
        <f>'Planned Expenses'!E15-'Actual Expenses'!E15</f>
        <v>4</v>
      </c>
      <c r="F15" s="133">
        <f>'Planned Expenses'!F15-'Actual Expenses'!F15</f>
        <v>6</v>
      </c>
      <c r="G15" s="133">
        <f>'Planned Expenses'!G15-'Actual Expenses'!G15</f>
        <v>4</v>
      </c>
      <c r="H15" s="133">
        <f>'Planned Expenses'!H15-'Actual Expenses'!H15</f>
        <v>40</v>
      </c>
      <c r="I15" s="133">
        <f>'Planned Expenses'!I15-'Actual Expenses'!I15</f>
        <v>40</v>
      </c>
      <c r="J15" s="133">
        <f>'Planned Expenses'!J15-'Actual Expenses'!J15</f>
        <v>40</v>
      </c>
      <c r="K15" s="133">
        <f>'Planned Expenses'!K15-'Actual Expenses'!K15</f>
        <v>40</v>
      </c>
      <c r="L15" s="133">
        <f>'Planned Expenses'!L15-'Actual Expenses'!L15</f>
        <v>40</v>
      </c>
      <c r="M15" s="133">
        <f>'Planned Expenses'!M15-'Actual Expenses'!M15</f>
        <v>40</v>
      </c>
      <c r="N15" s="134">
        <f t="shared" si="1"/>
        <v>272</v>
      </c>
    </row>
    <row r="16" spans="1:14" ht="15">
      <c r="A16" s="56" t="s">
        <v>20</v>
      </c>
      <c r="B16" s="133">
        <f>'Planned Expenses'!B16-'Actual Expenses'!B16</f>
        <v>26</v>
      </c>
      <c r="C16" s="133">
        <f>'Planned Expenses'!C16-'Actual Expenses'!C16</f>
        <v>15</v>
      </c>
      <c r="D16" s="133">
        <f>'Planned Expenses'!D16-'Actual Expenses'!D16</f>
        <v>-15</v>
      </c>
      <c r="E16" s="133">
        <f>'Planned Expenses'!E16-'Actual Expenses'!E16</f>
        <v>5</v>
      </c>
      <c r="F16" s="133">
        <f>'Planned Expenses'!F16-'Actual Expenses'!F16</f>
        <v>5</v>
      </c>
      <c r="G16" s="133">
        <f>'Planned Expenses'!G16-'Actual Expenses'!G16</f>
        <v>30</v>
      </c>
      <c r="H16" s="133">
        <f>'Planned Expenses'!H16-'Actual Expenses'!H16</f>
        <v>250</v>
      </c>
      <c r="I16" s="133">
        <f>'Planned Expenses'!I16-'Actual Expenses'!I16</f>
        <v>250</v>
      </c>
      <c r="J16" s="133">
        <f>'Planned Expenses'!J16-'Actual Expenses'!J16</f>
        <v>250</v>
      </c>
      <c r="K16" s="133">
        <f>'Planned Expenses'!K16-'Actual Expenses'!K16</f>
        <v>250</v>
      </c>
      <c r="L16" s="133">
        <f>'Planned Expenses'!L16-'Actual Expenses'!L16</f>
        <v>250</v>
      </c>
      <c r="M16" s="133">
        <f>'Planned Expenses'!M16-'Actual Expenses'!M16</f>
        <v>250</v>
      </c>
      <c r="N16" s="135">
        <f t="shared" si="1"/>
        <v>1566</v>
      </c>
    </row>
    <row r="17" spans="1:14" ht="15">
      <c r="A17" s="57" t="s">
        <v>37</v>
      </c>
      <c r="B17" s="133">
        <f>'Planned Expenses'!B17-'Actual Expenses'!B17</f>
        <v>0</v>
      </c>
      <c r="C17" s="133">
        <f>'Planned Expenses'!C17-'Actual Expenses'!C17</f>
        <v>0</v>
      </c>
      <c r="D17" s="133">
        <f>'Planned Expenses'!D17-'Actual Expenses'!D17</f>
        <v>0</v>
      </c>
      <c r="E17" s="133">
        <f>'Planned Expenses'!E17-'Actual Expenses'!E17</f>
        <v>0</v>
      </c>
      <c r="F17" s="133">
        <f>'Planned Expenses'!F17-'Actual Expenses'!F17</f>
        <v>0</v>
      </c>
      <c r="G17" s="133">
        <f>'Planned Expenses'!G17-'Actual Expenses'!G17</f>
        <v>0</v>
      </c>
      <c r="H17" s="133">
        <f>'Planned Expenses'!H17-'Actual Expenses'!H17</f>
        <v>180</v>
      </c>
      <c r="I17" s="133">
        <f>'Planned Expenses'!I17-'Actual Expenses'!I17</f>
        <v>180</v>
      </c>
      <c r="J17" s="133">
        <f>'Planned Expenses'!J17-'Actual Expenses'!J17</f>
        <v>180</v>
      </c>
      <c r="K17" s="133">
        <f>'Planned Expenses'!K17-'Actual Expenses'!K17</f>
        <v>180</v>
      </c>
      <c r="L17" s="133">
        <f>'Planned Expenses'!L17-'Actual Expenses'!L17</f>
        <v>180</v>
      </c>
      <c r="M17" s="133">
        <f>'Planned Expenses'!M17-'Actual Expenses'!M17</f>
        <v>180</v>
      </c>
      <c r="N17" s="134">
        <f t="shared" si="1"/>
        <v>1080</v>
      </c>
    </row>
    <row r="18" spans="1:14" ht="15">
      <c r="A18" s="56" t="s">
        <v>38</v>
      </c>
      <c r="B18" s="133">
        <f>'Planned Expenses'!B18-'Actual Expenses'!B18</f>
        <v>-56</v>
      </c>
      <c r="C18" s="133">
        <f>'Planned Expenses'!C18-'Actual Expenses'!C18</f>
        <v>58</v>
      </c>
      <c r="D18" s="133">
        <f>'Planned Expenses'!D18-'Actual Expenses'!D18</f>
        <v>40</v>
      </c>
      <c r="E18" s="133">
        <f>'Planned Expenses'!E18-'Actual Expenses'!E18</f>
        <v>-21</v>
      </c>
      <c r="F18" s="133">
        <f>'Planned Expenses'!F18-'Actual Expenses'!F18</f>
        <v>-56</v>
      </c>
      <c r="G18" s="133">
        <f>'Planned Expenses'!G18-'Actual Expenses'!G18</f>
        <v>-40</v>
      </c>
      <c r="H18" s="133">
        <f>'Planned Expenses'!H18-'Actual Expenses'!H18</f>
        <v>200</v>
      </c>
      <c r="I18" s="133">
        <f>'Planned Expenses'!I18-'Actual Expenses'!I18</f>
        <v>200</v>
      </c>
      <c r="J18" s="133">
        <f>'Planned Expenses'!J18-'Actual Expenses'!J18</f>
        <v>200</v>
      </c>
      <c r="K18" s="133">
        <f>'Planned Expenses'!K18-'Actual Expenses'!K18</f>
        <v>200</v>
      </c>
      <c r="L18" s="133">
        <f>'Planned Expenses'!L18-'Actual Expenses'!L18</f>
        <v>200</v>
      </c>
      <c r="M18" s="133">
        <f>'Planned Expenses'!M18-'Actual Expenses'!M18</f>
        <v>200</v>
      </c>
      <c r="N18" s="135">
        <f t="shared" si="1"/>
        <v>1125</v>
      </c>
    </row>
    <row r="19" spans="1:14" ht="15">
      <c r="A19" s="57" t="s">
        <v>23</v>
      </c>
      <c r="B19" s="133">
        <f>'Planned Expenses'!B19-'Actual Expenses'!B19</f>
        <v>0</v>
      </c>
      <c r="C19" s="133">
        <f>'Planned Expenses'!C19-'Actual Expenses'!C19</f>
        <v>0</v>
      </c>
      <c r="D19" s="133">
        <f>'Planned Expenses'!D19-'Actual Expenses'!D19</f>
        <v>0</v>
      </c>
      <c r="E19" s="133">
        <f>'Planned Expenses'!E19-'Actual Expenses'!E19</f>
        <v>0</v>
      </c>
      <c r="F19" s="133">
        <f>'Planned Expenses'!F19-'Actual Expenses'!F19</f>
        <v>0</v>
      </c>
      <c r="G19" s="133">
        <f>'Planned Expenses'!G19-'Actual Expenses'!G19</f>
        <v>0</v>
      </c>
      <c r="H19" s="133">
        <f>'Planned Expenses'!H19-'Actual Expenses'!H19</f>
        <v>600</v>
      </c>
      <c r="I19" s="133">
        <f>'Planned Expenses'!I19-'Actual Expenses'!I19</f>
        <v>600</v>
      </c>
      <c r="J19" s="133">
        <f>'Planned Expenses'!J19-'Actual Expenses'!J19</f>
        <v>600</v>
      </c>
      <c r="K19" s="133">
        <f>'Planned Expenses'!K19-'Actual Expenses'!K19</f>
        <v>600</v>
      </c>
      <c r="L19" s="133">
        <f>'Planned Expenses'!L19-'Actual Expenses'!L19</f>
        <v>600</v>
      </c>
      <c r="M19" s="133">
        <f>'Planned Expenses'!M19-'Actual Expenses'!M19</f>
        <v>600</v>
      </c>
      <c r="N19" s="134">
        <f t="shared" si="1"/>
        <v>3600</v>
      </c>
    </row>
    <row r="20" spans="1:14" ht="15">
      <c r="A20" s="63" t="s">
        <v>46</v>
      </c>
      <c r="B20" s="136">
        <f aca="true" t="shared" si="2" ref="B20:G20">SUM(B12:B19)</f>
        <v>-17</v>
      </c>
      <c r="C20" s="136">
        <f t="shared" si="2"/>
        <v>72</v>
      </c>
      <c r="D20" s="136">
        <f t="shared" si="2"/>
        <v>78</v>
      </c>
      <c r="E20" s="136">
        <f t="shared" si="2"/>
        <v>-141</v>
      </c>
      <c r="F20" s="136">
        <f t="shared" si="2"/>
        <v>-38</v>
      </c>
      <c r="G20" s="136">
        <f t="shared" si="2"/>
        <v>16</v>
      </c>
      <c r="H20" s="136">
        <f aca="true" t="shared" si="3" ref="H20:M20">SUM(H12:H19)</f>
        <v>11470</v>
      </c>
      <c r="I20" s="136">
        <f t="shared" si="3"/>
        <v>11470</v>
      </c>
      <c r="J20" s="136">
        <f t="shared" si="3"/>
        <v>11470</v>
      </c>
      <c r="K20" s="136">
        <f t="shared" si="3"/>
        <v>11470</v>
      </c>
      <c r="L20" s="136">
        <f t="shared" si="3"/>
        <v>11770</v>
      </c>
      <c r="M20" s="136">
        <f t="shared" si="3"/>
        <v>11770</v>
      </c>
      <c r="N20" s="137">
        <f t="shared" si="1"/>
        <v>69390</v>
      </c>
    </row>
    <row r="21" spans="1:14" ht="12.75">
      <c r="A21" s="7"/>
      <c r="B21" s="25"/>
      <c r="C21" s="25"/>
      <c r="D21" s="26"/>
      <c r="E21" s="122"/>
      <c r="F21" s="122"/>
      <c r="G21" s="122"/>
      <c r="H21" s="122"/>
      <c r="I21" s="122"/>
      <c r="J21" s="122"/>
      <c r="K21" s="122"/>
      <c r="L21" s="122"/>
      <c r="M21" s="122"/>
      <c r="N21" s="28"/>
    </row>
    <row r="22" spans="1:14" s="33" customFormat="1" ht="18" customHeight="1">
      <c r="A22" s="52" t="s">
        <v>22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03"/>
    </row>
    <row r="23" spans="1:14" ht="15">
      <c r="A23" s="55" t="s">
        <v>39</v>
      </c>
      <c r="B23" s="131">
        <f>'Planned Expenses'!B23-'Actual Expenses'!B23</f>
        <v>0</v>
      </c>
      <c r="C23" s="131">
        <f>'Planned Expenses'!C23-'Actual Expenses'!C23</f>
        <v>0</v>
      </c>
      <c r="D23" s="131">
        <f>'Planned Expenses'!D23-'Actual Expenses'!D23</f>
        <v>0</v>
      </c>
      <c r="E23" s="131">
        <f>'Planned Expenses'!E23-'Actual Expenses'!E23</f>
        <v>0</v>
      </c>
      <c r="F23" s="131">
        <f>'Planned Expenses'!F23-'Actual Expenses'!F23</f>
        <v>0</v>
      </c>
      <c r="G23" s="131">
        <f>'Planned Expenses'!G23-'Actual Expenses'!G23</f>
        <v>0</v>
      </c>
      <c r="H23" s="131">
        <f>'Planned Expenses'!H23-'Actual Expenses'!H23</f>
        <v>500</v>
      </c>
      <c r="I23" s="131">
        <f>'Planned Expenses'!I23-'Actual Expenses'!I23</f>
        <v>500</v>
      </c>
      <c r="J23" s="131">
        <f>'Planned Expenses'!J23-'Actual Expenses'!J23</f>
        <v>500</v>
      </c>
      <c r="K23" s="131">
        <f>'Planned Expenses'!K23-'Actual Expenses'!K23</f>
        <v>500</v>
      </c>
      <c r="L23" s="131">
        <f>'Planned Expenses'!L23-'Actual Expenses'!L23</f>
        <v>500</v>
      </c>
      <c r="M23" s="131">
        <f>'Planned Expenses'!M23-'Actual Expenses'!M23</f>
        <v>500</v>
      </c>
      <c r="N23" s="132">
        <f>SUM(B23:M23)</f>
        <v>3000</v>
      </c>
    </row>
    <row r="24" spans="1:14" ht="15">
      <c r="A24" s="57" t="s">
        <v>40</v>
      </c>
      <c r="B24" s="133">
        <f>'Planned Expenses'!B24-'Actual Expenses'!B24</f>
        <v>0</v>
      </c>
      <c r="C24" s="133">
        <f>'Planned Expenses'!C24-'Actual Expenses'!C24</f>
        <v>0</v>
      </c>
      <c r="D24" s="133">
        <f>'Planned Expenses'!D24-'Actual Expenses'!D24</f>
        <v>0</v>
      </c>
      <c r="E24" s="133">
        <f>'Planned Expenses'!E24-'Actual Expenses'!E24</f>
        <v>0</v>
      </c>
      <c r="F24" s="133">
        <f>'Planned Expenses'!F24-'Actual Expenses'!F24</f>
        <v>0</v>
      </c>
      <c r="G24" s="133">
        <f>'Planned Expenses'!G24-'Actual Expenses'!G24</f>
        <v>-500</v>
      </c>
      <c r="H24" s="133">
        <f>'Planned Expenses'!H24-'Actual Expenses'!H24</f>
        <v>200</v>
      </c>
      <c r="I24" s="133">
        <f>'Planned Expenses'!I24-'Actual Expenses'!I24</f>
        <v>200</v>
      </c>
      <c r="J24" s="133">
        <f>'Planned Expenses'!J24-'Actual Expenses'!J24</f>
        <v>200</v>
      </c>
      <c r="K24" s="133">
        <f>'Planned Expenses'!K24-'Actual Expenses'!K24</f>
        <v>200</v>
      </c>
      <c r="L24" s="133">
        <f>'Planned Expenses'!L24-'Actual Expenses'!L24</f>
        <v>200</v>
      </c>
      <c r="M24" s="133">
        <f>'Planned Expenses'!M24-'Actual Expenses'!M24</f>
        <v>1000</v>
      </c>
      <c r="N24" s="134">
        <f aca="true" t="shared" si="4" ref="N24:N29">SUM(B24:M24)</f>
        <v>1500</v>
      </c>
    </row>
    <row r="25" spans="1:14" ht="15">
      <c r="A25" s="56" t="s">
        <v>41</v>
      </c>
      <c r="B25" s="133">
        <f>'Planned Expenses'!B25-'Actual Expenses'!B25</f>
        <v>200</v>
      </c>
      <c r="C25" s="133">
        <f>'Planned Expenses'!C25-'Actual Expenses'!C25</f>
        <v>0</v>
      </c>
      <c r="D25" s="133">
        <f>'Planned Expenses'!D25-'Actual Expenses'!D25</f>
        <v>0</v>
      </c>
      <c r="E25" s="133">
        <f>'Planned Expenses'!E25-'Actual Expenses'!E25</f>
        <v>-500</v>
      </c>
      <c r="F25" s="133">
        <f>'Planned Expenses'!F25-'Actual Expenses'!F25</f>
        <v>0</v>
      </c>
      <c r="G25" s="133">
        <f>'Planned Expenses'!G25-'Actual Expenses'!G25</f>
        <v>0</v>
      </c>
      <c r="H25" s="133">
        <f>'Planned Expenses'!H25-'Actual Expenses'!H25</f>
        <v>5000</v>
      </c>
      <c r="I25" s="133">
        <f>'Planned Expenses'!I25-'Actual Expenses'!I25</f>
        <v>0</v>
      </c>
      <c r="J25" s="133">
        <f>'Planned Expenses'!J25-'Actual Expenses'!J25</f>
        <v>0</v>
      </c>
      <c r="K25" s="133">
        <f>'Planned Expenses'!K25-'Actual Expenses'!K25</f>
        <v>5000</v>
      </c>
      <c r="L25" s="133">
        <f>'Planned Expenses'!L25-'Actual Expenses'!L25</f>
        <v>0</v>
      </c>
      <c r="M25" s="133">
        <f>'Planned Expenses'!M25-'Actual Expenses'!M25</f>
        <v>0</v>
      </c>
      <c r="N25" s="135">
        <f t="shared" si="4"/>
        <v>9700</v>
      </c>
    </row>
    <row r="26" spans="1:14" ht="15">
      <c r="A26" s="57" t="s">
        <v>42</v>
      </c>
      <c r="B26" s="133">
        <f>'Planned Expenses'!B26-'Actual Expenses'!B26</f>
        <v>100</v>
      </c>
      <c r="C26" s="133">
        <f>'Planned Expenses'!C26-'Actual Expenses'!C26</f>
        <v>-300</v>
      </c>
      <c r="D26" s="133">
        <f>'Planned Expenses'!D26-'Actual Expenses'!D26</f>
        <v>100</v>
      </c>
      <c r="E26" s="133">
        <f>'Planned Expenses'!E26-'Actual Expenses'!E26</f>
        <v>100</v>
      </c>
      <c r="F26" s="133">
        <f>'Planned Expenses'!F26-'Actual Expenses'!F26</f>
        <v>-400</v>
      </c>
      <c r="G26" s="133">
        <f>'Planned Expenses'!G26-'Actual Expenses'!G26</f>
        <v>20</v>
      </c>
      <c r="H26" s="133">
        <f>'Planned Expenses'!H26-'Actual Expenses'!H26</f>
        <v>200</v>
      </c>
      <c r="I26" s="133">
        <f>'Planned Expenses'!I26-'Actual Expenses'!I26</f>
        <v>200</v>
      </c>
      <c r="J26" s="133">
        <f>'Planned Expenses'!J26-'Actual Expenses'!J26</f>
        <v>200</v>
      </c>
      <c r="K26" s="133">
        <f>'Planned Expenses'!K26-'Actual Expenses'!K26</f>
        <v>200</v>
      </c>
      <c r="L26" s="133">
        <f>'Planned Expenses'!L26-'Actual Expenses'!L26</f>
        <v>200</v>
      </c>
      <c r="M26" s="133">
        <f>'Planned Expenses'!M26-'Actual Expenses'!M26</f>
        <v>200</v>
      </c>
      <c r="N26" s="134">
        <f t="shared" si="4"/>
        <v>820</v>
      </c>
    </row>
    <row r="27" spans="1:14" ht="15">
      <c r="A27" s="56" t="s">
        <v>43</v>
      </c>
      <c r="B27" s="133">
        <f>'Planned Expenses'!B27-'Actual Expenses'!B27</f>
        <v>200</v>
      </c>
      <c r="C27" s="133">
        <f>'Planned Expenses'!C27-'Actual Expenses'!C27</f>
        <v>-200</v>
      </c>
      <c r="D27" s="133">
        <f>'Planned Expenses'!D27-'Actual Expenses'!D27</f>
        <v>-200</v>
      </c>
      <c r="E27" s="133">
        <f>'Planned Expenses'!E27-'Actual Expenses'!E27</f>
        <v>300</v>
      </c>
      <c r="F27" s="133">
        <f>'Planned Expenses'!F27-'Actual Expenses'!F27</f>
        <v>500</v>
      </c>
      <c r="G27" s="133">
        <f>'Planned Expenses'!G27-'Actual Expenses'!G27</f>
        <v>-300</v>
      </c>
      <c r="H27" s="133">
        <f>'Planned Expenses'!H27-'Actual Expenses'!H27</f>
        <v>2000</v>
      </c>
      <c r="I27" s="133">
        <f>'Planned Expenses'!I27-'Actual Expenses'!I27</f>
        <v>5000</v>
      </c>
      <c r="J27" s="133">
        <f>'Planned Expenses'!J27-'Actual Expenses'!J27</f>
        <v>2000</v>
      </c>
      <c r="K27" s="133">
        <f>'Planned Expenses'!K27-'Actual Expenses'!K27</f>
        <v>2000</v>
      </c>
      <c r="L27" s="133">
        <f>'Planned Expenses'!L27-'Actual Expenses'!L27</f>
        <v>2000</v>
      </c>
      <c r="M27" s="133">
        <f>'Planned Expenses'!M27-'Actual Expenses'!M27</f>
        <v>5000</v>
      </c>
      <c r="N27" s="135">
        <f t="shared" si="4"/>
        <v>18300</v>
      </c>
    </row>
    <row r="28" spans="1:14" ht="15">
      <c r="A28" s="57" t="s">
        <v>12</v>
      </c>
      <c r="B28" s="133">
        <f>'Planned Expenses'!B28-'Actual Expenses'!B28</f>
        <v>55</v>
      </c>
      <c r="C28" s="133">
        <f>'Planned Expenses'!C28-'Actual Expenses'!C28</f>
        <v>44</v>
      </c>
      <c r="D28" s="133">
        <f>'Planned Expenses'!D28-'Actual Expenses'!D28</f>
        <v>77</v>
      </c>
      <c r="E28" s="133">
        <f>'Planned Expenses'!E28-'Actual Expenses'!E28</f>
        <v>-23</v>
      </c>
      <c r="F28" s="133">
        <f>'Planned Expenses'!F28-'Actual Expenses'!F28</f>
        <v>13</v>
      </c>
      <c r="G28" s="133">
        <f>'Planned Expenses'!G28-'Actual Expenses'!G28</f>
        <v>-45</v>
      </c>
      <c r="H28" s="133">
        <f>'Planned Expenses'!H28-'Actual Expenses'!H28</f>
        <v>200</v>
      </c>
      <c r="I28" s="133">
        <f>'Planned Expenses'!I28-'Actual Expenses'!I28</f>
        <v>200</v>
      </c>
      <c r="J28" s="133">
        <f>'Planned Expenses'!J28-'Actual Expenses'!J28</f>
        <v>200</v>
      </c>
      <c r="K28" s="133">
        <f>'Planned Expenses'!K28-'Actual Expenses'!K28</f>
        <v>200</v>
      </c>
      <c r="L28" s="133">
        <f>'Planned Expenses'!L28-'Actual Expenses'!L28</f>
        <v>200</v>
      </c>
      <c r="M28" s="133">
        <f>'Planned Expenses'!M28-'Actual Expenses'!M28</f>
        <v>200</v>
      </c>
      <c r="N28" s="134">
        <f t="shared" si="4"/>
        <v>1321</v>
      </c>
    </row>
    <row r="29" spans="1:14" ht="15">
      <c r="A29" s="63" t="s">
        <v>46</v>
      </c>
      <c r="B29" s="136">
        <f>SUM(B23:B28)</f>
        <v>555</v>
      </c>
      <c r="C29" s="136">
        <f aca="true" t="shared" si="5" ref="C29:H29">SUM(C23:C28)</f>
        <v>-456</v>
      </c>
      <c r="D29" s="136">
        <f t="shared" si="5"/>
        <v>-23</v>
      </c>
      <c r="E29" s="136">
        <f t="shared" si="5"/>
        <v>-123</v>
      </c>
      <c r="F29" s="136">
        <f t="shared" si="5"/>
        <v>113</v>
      </c>
      <c r="G29" s="136">
        <f t="shared" si="5"/>
        <v>-825</v>
      </c>
      <c r="H29" s="136">
        <f t="shared" si="5"/>
        <v>8100</v>
      </c>
      <c r="I29" s="136">
        <f>SUM(I23:I28)</f>
        <v>6100</v>
      </c>
      <c r="J29" s="136">
        <f>SUM(J23:J28)</f>
        <v>3100</v>
      </c>
      <c r="K29" s="136">
        <f>SUM(K23:K28)</f>
        <v>8100</v>
      </c>
      <c r="L29" s="136">
        <f>SUM(L23:L28)</f>
        <v>3100</v>
      </c>
      <c r="M29" s="136">
        <f>SUM(M23:M28)</f>
        <v>6900</v>
      </c>
      <c r="N29" s="137">
        <f t="shared" si="4"/>
        <v>34641</v>
      </c>
    </row>
    <row r="30" spans="1:14" ht="12.75">
      <c r="A30" s="11"/>
      <c r="B30" s="122"/>
      <c r="C30" s="122"/>
      <c r="D30" s="123"/>
      <c r="E30" s="122"/>
      <c r="F30" s="122"/>
      <c r="G30" s="122"/>
      <c r="H30" s="122"/>
      <c r="I30" s="122"/>
      <c r="J30" s="122"/>
      <c r="K30" s="122"/>
      <c r="L30" s="122"/>
      <c r="M30" s="122"/>
      <c r="N30" s="28"/>
    </row>
    <row r="31" spans="1:14" s="33" customFormat="1" ht="18" customHeight="1">
      <c r="A31" s="59" t="s">
        <v>47</v>
      </c>
      <c r="B31" s="120"/>
      <c r="C31" s="120"/>
      <c r="D31" s="121"/>
      <c r="E31" s="120"/>
      <c r="F31" s="120"/>
      <c r="G31" s="120"/>
      <c r="H31" s="120"/>
      <c r="I31" s="120"/>
      <c r="J31" s="120"/>
      <c r="K31" s="120"/>
      <c r="L31" s="120"/>
      <c r="M31" s="120"/>
      <c r="N31" s="103"/>
    </row>
    <row r="32" spans="1:14" ht="15">
      <c r="A32" s="55" t="s">
        <v>44</v>
      </c>
      <c r="B32" s="131">
        <f>'Planned Expenses'!B32-'Actual Expenses'!B32</f>
        <v>400</v>
      </c>
      <c r="C32" s="131">
        <f>'Planned Expenses'!C32-'Actual Expenses'!C32</f>
        <v>-400</v>
      </c>
      <c r="D32" s="131">
        <f>'Planned Expenses'!D32-'Actual Expenses'!D32</f>
        <v>600</v>
      </c>
      <c r="E32" s="131">
        <f>'Planned Expenses'!E32-'Actual Expenses'!E32</f>
        <v>400</v>
      </c>
      <c r="F32" s="131">
        <f>'Planned Expenses'!F32-'Actual Expenses'!F32</f>
        <v>800</v>
      </c>
      <c r="G32" s="131">
        <f>'Planned Expenses'!G32-'Actual Expenses'!G32</f>
        <v>-800</v>
      </c>
      <c r="H32" s="131">
        <f>'Planned Expenses'!H32-'Actual Expenses'!H32</f>
        <v>2000</v>
      </c>
      <c r="I32" s="131">
        <f>'Planned Expenses'!I32-'Actual Expenses'!I32</f>
        <v>2000</v>
      </c>
      <c r="J32" s="131">
        <f>'Planned Expenses'!J32-'Actual Expenses'!J32</f>
        <v>2000</v>
      </c>
      <c r="K32" s="131">
        <f>'Planned Expenses'!K32-'Actual Expenses'!K32</f>
        <v>2000</v>
      </c>
      <c r="L32" s="131">
        <f>'Planned Expenses'!L32-'Actual Expenses'!L32</f>
        <v>2000</v>
      </c>
      <c r="M32" s="131">
        <f>'Planned Expenses'!M32-'Actual Expenses'!M32</f>
        <v>2000</v>
      </c>
      <c r="N32" s="132">
        <f>SUM(B32:M32)</f>
        <v>13000</v>
      </c>
    </row>
    <row r="33" spans="1:14" ht="15">
      <c r="A33" s="57" t="s">
        <v>48</v>
      </c>
      <c r="B33" s="133">
        <f>'Planned Expenses'!B33-'Actual Expenses'!B33</f>
        <v>800</v>
      </c>
      <c r="C33" s="133">
        <f>'Planned Expenses'!C33-'Actual Expenses'!C33</f>
        <v>-200</v>
      </c>
      <c r="D33" s="133">
        <f>'Planned Expenses'!D33-'Actual Expenses'!D33</f>
        <v>600</v>
      </c>
      <c r="E33" s="133">
        <f>'Planned Expenses'!E33-'Actual Expenses'!E33</f>
        <v>800</v>
      </c>
      <c r="F33" s="133">
        <f>'Planned Expenses'!F33-'Actual Expenses'!F33</f>
        <v>1200</v>
      </c>
      <c r="G33" s="133">
        <f>'Planned Expenses'!G33-'Actual Expenses'!G33</f>
        <v>-1500</v>
      </c>
      <c r="H33" s="133">
        <f>'Planned Expenses'!H33-'Actual Expenses'!H33</f>
        <v>2000</v>
      </c>
      <c r="I33" s="133">
        <f>'Planned Expenses'!I33-'Actual Expenses'!I33</f>
        <v>2000</v>
      </c>
      <c r="J33" s="133">
        <f>'Planned Expenses'!J33-'Actual Expenses'!J33</f>
        <v>2000</v>
      </c>
      <c r="K33" s="133">
        <f>'Planned Expenses'!K33-'Actual Expenses'!K33</f>
        <v>2000</v>
      </c>
      <c r="L33" s="133">
        <f>'Planned Expenses'!L33-'Actual Expenses'!L33</f>
        <v>2000</v>
      </c>
      <c r="M33" s="133">
        <f>'Planned Expenses'!M33-'Actual Expenses'!M33</f>
        <v>2000</v>
      </c>
      <c r="N33" s="134">
        <f>SUM(B33:M33)</f>
        <v>13700</v>
      </c>
    </row>
    <row r="34" spans="1:14" ht="15">
      <c r="A34" s="63" t="s">
        <v>46</v>
      </c>
      <c r="B34" s="136">
        <f>SUM(B32:B33)</f>
        <v>1200</v>
      </c>
      <c r="C34" s="136">
        <f aca="true" t="shared" si="6" ref="C34:M34">SUM(C32:C33)</f>
        <v>-600</v>
      </c>
      <c r="D34" s="136">
        <f t="shared" si="6"/>
        <v>1200</v>
      </c>
      <c r="E34" s="136">
        <f t="shared" si="6"/>
        <v>1200</v>
      </c>
      <c r="F34" s="136">
        <f t="shared" si="6"/>
        <v>2000</v>
      </c>
      <c r="G34" s="136">
        <f t="shared" si="6"/>
        <v>-2300</v>
      </c>
      <c r="H34" s="136">
        <f t="shared" si="6"/>
        <v>4000</v>
      </c>
      <c r="I34" s="136">
        <f t="shared" si="6"/>
        <v>4000</v>
      </c>
      <c r="J34" s="136">
        <f t="shared" si="6"/>
        <v>4000</v>
      </c>
      <c r="K34" s="136">
        <f t="shared" si="6"/>
        <v>4000</v>
      </c>
      <c r="L34" s="136">
        <f t="shared" si="6"/>
        <v>4000</v>
      </c>
      <c r="M34" s="136">
        <f t="shared" si="6"/>
        <v>4000</v>
      </c>
      <c r="N34" s="137">
        <f>SUM(B34:M34)</f>
        <v>26700</v>
      </c>
    </row>
    <row r="35" spans="1:14" ht="12.75">
      <c r="A35" s="15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113"/>
    </row>
    <row r="36" spans="1:14" s="33" customFormat="1" ht="18" customHeight="1">
      <c r="A36" s="116" t="s">
        <v>28</v>
      </c>
      <c r="B36" s="102"/>
      <c r="C36" s="102"/>
      <c r="D36" s="35"/>
      <c r="E36" s="102"/>
      <c r="F36" s="102"/>
      <c r="G36" s="102"/>
      <c r="H36" s="102"/>
      <c r="I36" s="102"/>
      <c r="J36" s="102"/>
      <c r="K36" s="102"/>
      <c r="L36" s="102"/>
      <c r="M36" s="102"/>
      <c r="N36" s="103"/>
    </row>
    <row r="37" spans="1:14" s="33" customFormat="1" ht="18" customHeight="1">
      <c r="A37" s="151" t="s">
        <v>31</v>
      </c>
      <c r="B37" s="152">
        <f aca="true" t="shared" si="7" ref="B37:N37">B34+B29+B20+B9</f>
        <v>1738</v>
      </c>
      <c r="C37" s="152">
        <f t="shared" si="7"/>
        <v>-984</v>
      </c>
      <c r="D37" s="152">
        <f t="shared" si="7"/>
        <v>1255</v>
      </c>
      <c r="E37" s="152">
        <f t="shared" si="7"/>
        <v>301</v>
      </c>
      <c r="F37" s="152">
        <f t="shared" si="7"/>
        <v>1440</v>
      </c>
      <c r="G37" s="152">
        <f t="shared" si="7"/>
        <v>-3744</v>
      </c>
      <c r="H37" s="152">
        <f t="shared" si="7"/>
        <v>220420</v>
      </c>
      <c r="I37" s="152">
        <f t="shared" si="7"/>
        <v>265918</v>
      </c>
      <c r="J37" s="152">
        <f t="shared" si="7"/>
        <v>262918</v>
      </c>
      <c r="K37" s="152">
        <f t="shared" si="7"/>
        <v>267918</v>
      </c>
      <c r="L37" s="152">
        <f t="shared" si="7"/>
        <v>263218</v>
      </c>
      <c r="M37" s="152">
        <f t="shared" si="7"/>
        <v>267018</v>
      </c>
      <c r="N37" s="153">
        <f t="shared" si="7"/>
        <v>1547416</v>
      </c>
    </row>
    <row r="38" spans="1:14" s="105" customFormat="1" ht="18" customHeight="1">
      <c r="A38" s="154" t="s">
        <v>32</v>
      </c>
      <c r="B38" s="155">
        <f>B37</f>
        <v>1738</v>
      </c>
      <c r="C38" s="155">
        <f>C37+B38</f>
        <v>754</v>
      </c>
      <c r="D38" s="155">
        <f>D37+C38</f>
        <v>2009</v>
      </c>
      <c r="E38" s="155">
        <f aca="true" t="shared" si="8" ref="E38:K38">E37+D38</f>
        <v>2310</v>
      </c>
      <c r="F38" s="155">
        <f t="shared" si="8"/>
        <v>3750</v>
      </c>
      <c r="G38" s="155">
        <f t="shared" si="8"/>
        <v>6</v>
      </c>
      <c r="H38" s="155">
        <f t="shared" si="8"/>
        <v>220426</v>
      </c>
      <c r="I38" s="155">
        <f t="shared" si="8"/>
        <v>486344</v>
      </c>
      <c r="J38" s="155">
        <f t="shared" si="8"/>
        <v>749262</v>
      </c>
      <c r="K38" s="155">
        <f t="shared" si="8"/>
        <v>1017180</v>
      </c>
      <c r="L38" s="155">
        <f>L37+K38</f>
        <v>1280398</v>
      </c>
      <c r="M38" s="155">
        <f>M37+L38</f>
        <v>1547416</v>
      </c>
      <c r="N38" s="156"/>
    </row>
    <row r="39" spans="1:14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</sheetData>
  <printOptions/>
  <pageMargins left="0.75" right="0.75" top="1" bottom="1" header="0.5" footer="0.5"/>
  <pageSetup fitToHeight="1" fitToWidth="1" horizontalDpi="600" verticalDpi="600" orientation="landscape" scale="6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G10"/>
  <sheetViews>
    <sheetView workbookViewId="0" topLeftCell="A1">
      <selection activeCell="A1" sqref="A1:B1"/>
    </sheetView>
  </sheetViews>
  <sheetFormatPr defaultColWidth="9.140625" defaultRowHeight="12.75"/>
  <cols>
    <col min="1" max="1" width="25.28125" style="0" customWidth="1"/>
    <col min="2" max="2" width="23.28125" style="0" customWidth="1"/>
    <col min="3" max="3" width="24.28125" style="0" customWidth="1"/>
    <col min="4" max="4" width="22.7109375" style="0" customWidth="1"/>
    <col min="5" max="5" width="24.57421875" style="0" customWidth="1"/>
  </cols>
  <sheetData>
    <row r="1" spans="1:2" ht="22.5">
      <c r="A1" s="166" t="s">
        <v>49</v>
      </c>
      <c r="B1" s="167"/>
    </row>
    <row r="2" ht="19.5">
      <c r="A2" s="53" t="s">
        <v>13</v>
      </c>
    </row>
    <row r="3" ht="15">
      <c r="A3" s="14"/>
    </row>
    <row r="5" spans="1:5" s="33" customFormat="1" ht="18" customHeight="1">
      <c r="A5" s="58" t="s">
        <v>34</v>
      </c>
      <c r="B5" s="117" t="s">
        <v>25</v>
      </c>
      <c r="C5" s="117" t="s">
        <v>26</v>
      </c>
      <c r="D5" s="117" t="s">
        <v>30</v>
      </c>
      <c r="E5" s="117" t="s">
        <v>33</v>
      </c>
    </row>
    <row r="6" spans="1:5" ht="12.75">
      <c r="A6" s="148" t="s">
        <v>35</v>
      </c>
      <c r="B6" s="138">
        <f>'Planned Expenses'!N9</f>
        <v>2075815</v>
      </c>
      <c r="C6" s="138">
        <f>'Actual Expenses'!N9</f>
        <v>659130</v>
      </c>
      <c r="D6" s="139">
        <f>B6-C6</f>
        <v>1416685</v>
      </c>
      <c r="E6" s="140">
        <f>D6/B6</f>
        <v>0.6824717038849801</v>
      </c>
    </row>
    <row r="7" spans="1:7" ht="12.75">
      <c r="A7" s="150" t="str">
        <f>'Planned Expenses'!A11</f>
        <v>Office Costs</v>
      </c>
      <c r="B7" s="141">
        <f>'Planned Expenses'!N20</f>
        <v>138740</v>
      </c>
      <c r="C7" s="141">
        <f>'Actual Expenses'!N20</f>
        <v>69350</v>
      </c>
      <c r="D7" s="142">
        <f>B7-C7</f>
        <v>69390</v>
      </c>
      <c r="E7" s="143">
        <f>D7/B7</f>
        <v>0.5001441545336601</v>
      </c>
      <c r="G7" s="16"/>
    </row>
    <row r="8" spans="1:5" ht="12.75">
      <c r="A8" s="149" t="str">
        <f>'Planned Expenses'!A22</f>
        <v>Marketing Costs</v>
      </c>
      <c r="B8" s="141">
        <f>'Planned Expenses'!N29</f>
        <v>67800</v>
      </c>
      <c r="C8" s="141">
        <f>'Actual Expenses'!N29</f>
        <v>33159</v>
      </c>
      <c r="D8" s="142">
        <f>B8-C8</f>
        <v>34641</v>
      </c>
      <c r="E8" s="143">
        <f>D8/B8</f>
        <v>0.510929203539823</v>
      </c>
    </row>
    <row r="9" spans="1:5" ht="12.75">
      <c r="A9" s="150" t="str">
        <f>'Planned Expenses'!A31</f>
        <v>Training/Travel</v>
      </c>
      <c r="B9" s="141">
        <f>'Planned Expenses'!N34</f>
        <v>48000</v>
      </c>
      <c r="C9" s="141">
        <f>'Actual Expenses'!N34</f>
        <v>21300</v>
      </c>
      <c r="D9" s="142">
        <f>B9-C9</f>
        <v>26700</v>
      </c>
      <c r="E9" s="143">
        <f>D9/B9</f>
        <v>0.55625</v>
      </c>
    </row>
    <row r="10" spans="1:5" s="1" customFormat="1" ht="12.75">
      <c r="A10" s="144" t="str">
        <f>'Planned Expenses'!A36</f>
        <v>TOTALS</v>
      </c>
      <c r="B10" s="145">
        <f>'Planned Expenses'!N37</f>
        <v>2330355</v>
      </c>
      <c r="C10" s="145">
        <f>'Actual Expenses'!N37</f>
        <v>782939</v>
      </c>
      <c r="D10" s="146">
        <f>B10-C10</f>
        <v>1547416</v>
      </c>
      <c r="E10" s="147">
        <f>D10/B10</f>
        <v>0.6640258673034796</v>
      </c>
    </row>
  </sheetData>
  <printOptions/>
  <pageMargins left="0.75" right="0.75" top="1" bottom="1" header="0.5" footer="0.5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Tom Lead</Manager>
  <Company>Ficticious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Estimate</dc:title>
  <dc:subject>Financials</dc:subject>
  <dc:creator>Bill Sooner</dc:creator>
  <cp:keywords>Expenses Funding</cp:keywords>
  <dc:description/>
  <cp:lastModifiedBy>Joe Keslin</cp:lastModifiedBy>
  <cp:lastPrinted>2004-09-16T13:59:03Z</cp:lastPrinted>
  <dcterms:created xsi:type="dcterms:W3CDTF">2004-02-09T03:43:06Z</dcterms:created>
  <dcterms:modified xsi:type="dcterms:W3CDTF">2005-03-18T22:23:06Z</dcterms:modified>
  <cp:category>Finance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fidential">
    <vt:lpwstr>True</vt:lpwstr>
  </property>
</Properties>
</file>